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omputer 2\Desktop\"/>
    </mc:Choice>
  </mc:AlternateContent>
  <xr:revisionPtr revIDLastSave="0" documentId="8_{041810D8-56D2-4B9A-A6A5-9EE662AEBE4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EF_BAR" sheetId="1" r:id="rId1"/>
    <sheet name="LIST. PREZZI BAR" sheetId="2" r:id="rId2"/>
    <sheet name="LIST. MATERIE PRIME BAR " sheetId="3" r:id="rId3"/>
    <sheet name="BAR_DETTAGLIO RICAVI" sheetId="5" r:id="rId4"/>
    <sheet name="BAR_DETTAGLIO COSTI" sheetId="4" r:id="rId5"/>
    <sheet name="AMMORTAMENTO" sheetId="7" r:id="rId6"/>
    <sheet name="ONERI FINANZIARI" sheetId="6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4" l="1"/>
  <c r="B12" i="4" l="1"/>
  <c r="E4" i="6" l="1"/>
  <c r="C5" i="6" s="1"/>
  <c r="C6" i="6" s="1"/>
  <c r="F7" i="6" s="1"/>
  <c r="E29" i="1" s="1"/>
  <c r="F5" i="6"/>
  <c r="C29" i="1" s="1"/>
  <c r="F6" i="6" l="1"/>
  <c r="D29" i="1" s="1"/>
  <c r="C7" i="6"/>
  <c r="F8" i="6" s="1"/>
  <c r="F29" i="1" s="1"/>
  <c r="B13" i="5"/>
  <c r="C8" i="6" l="1"/>
  <c r="F9" i="6" s="1"/>
  <c r="G29" i="1" s="1"/>
  <c r="B9" i="5"/>
  <c r="B12" i="5" s="1"/>
  <c r="B14" i="5" s="1"/>
  <c r="C9" i="6" l="1"/>
  <c r="F10" i="6" s="1"/>
  <c r="H29" i="1" s="1"/>
  <c r="F4" i="7"/>
  <c r="C6" i="7"/>
  <c r="F5" i="7"/>
  <c r="F6" i="7" l="1"/>
  <c r="C10" i="6"/>
  <c r="F11" i="6" s="1"/>
  <c r="I29" i="1" s="1"/>
  <c r="D22" i="1"/>
  <c r="K22" i="1"/>
  <c r="F22" i="1"/>
  <c r="C22" i="1"/>
  <c r="G22" i="1"/>
  <c r="J22" i="1"/>
  <c r="I22" i="1"/>
  <c r="E22" i="1"/>
  <c r="H22" i="1"/>
  <c r="C11" i="6" l="1"/>
  <c r="F12" i="6" s="1"/>
  <c r="J29" i="1" s="1"/>
  <c r="C25" i="1"/>
  <c r="B7" i="4"/>
  <c r="D4" i="3"/>
  <c r="C12" i="6" l="1"/>
  <c r="F13" i="6" s="1"/>
  <c r="K29" i="1" s="1"/>
  <c r="C13" i="6" l="1"/>
  <c r="L23" i="1"/>
  <c r="L29" i="1" l="1"/>
  <c r="D25" i="1"/>
  <c r="E25" i="1"/>
  <c r="F25" i="1"/>
  <c r="G25" i="1"/>
  <c r="H25" i="1"/>
  <c r="I25" i="1"/>
  <c r="J25" i="1"/>
  <c r="K25" i="1"/>
  <c r="L15" i="1"/>
  <c r="L16" i="1"/>
  <c r="D12" i="1"/>
  <c r="E12" i="1"/>
  <c r="F12" i="1"/>
  <c r="G12" i="1"/>
  <c r="H12" i="1"/>
  <c r="I12" i="1"/>
  <c r="J12" i="1"/>
  <c r="K12" i="1"/>
  <c r="C12" i="1"/>
  <c r="D10" i="1"/>
  <c r="E10" i="1"/>
  <c r="F10" i="1"/>
  <c r="G10" i="1"/>
  <c r="H10" i="1"/>
  <c r="I10" i="1"/>
  <c r="J10" i="1"/>
  <c r="K10" i="1"/>
  <c r="C10" i="1"/>
  <c r="D9" i="1"/>
  <c r="E9" i="1"/>
  <c r="F9" i="1"/>
  <c r="G9" i="1"/>
  <c r="H9" i="1"/>
  <c r="I9" i="1"/>
  <c r="J9" i="1"/>
  <c r="K9" i="1"/>
  <c r="C9" i="1"/>
  <c r="B24" i="4"/>
  <c r="B16" i="4"/>
  <c r="G13" i="1" s="1"/>
  <c r="B21" i="4"/>
  <c r="E11" i="1" s="1"/>
  <c r="C4" i="1"/>
  <c r="C6" i="1" s="1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1" i="3"/>
  <c r="D30" i="3"/>
  <c r="D29" i="3"/>
  <c r="D28" i="3"/>
  <c r="D27" i="3"/>
  <c r="D26" i="3"/>
  <c r="D25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B5" i="4" l="1"/>
  <c r="B29" i="4" s="1"/>
  <c r="K8" i="1"/>
  <c r="I8" i="1"/>
  <c r="H8" i="1"/>
  <c r="D8" i="1"/>
  <c r="D51" i="3"/>
  <c r="D14" i="1"/>
  <c r="J11" i="1"/>
  <c r="H11" i="1"/>
  <c r="K14" i="1"/>
  <c r="E14" i="1"/>
  <c r="F11" i="1"/>
  <c r="I14" i="1"/>
  <c r="C11" i="1"/>
  <c r="D11" i="1"/>
  <c r="G14" i="1"/>
  <c r="J13" i="1"/>
  <c r="F13" i="1"/>
  <c r="K11" i="1"/>
  <c r="G11" i="1"/>
  <c r="I13" i="1"/>
  <c r="E13" i="1"/>
  <c r="J14" i="1"/>
  <c r="F14" i="1"/>
  <c r="C13" i="1"/>
  <c r="H13" i="1"/>
  <c r="D13" i="1"/>
  <c r="I11" i="1"/>
  <c r="K13" i="1"/>
  <c r="C14" i="1"/>
  <c r="H14" i="1"/>
  <c r="L25" i="1"/>
  <c r="L10" i="1"/>
  <c r="L9" i="1"/>
  <c r="L22" i="1"/>
  <c r="L12" i="1"/>
  <c r="G8" i="1" l="1"/>
  <c r="F8" i="1"/>
  <c r="C8" i="1"/>
  <c r="C35" i="1" s="1"/>
  <c r="J8" i="1"/>
  <c r="J18" i="1" s="1"/>
  <c r="E8" i="1"/>
  <c r="L13" i="1"/>
  <c r="F18" i="1"/>
  <c r="D18" i="1"/>
  <c r="L14" i="1"/>
  <c r="H18" i="1"/>
  <c r="I18" i="1"/>
  <c r="C18" i="1"/>
  <c r="C20" i="1" s="1"/>
  <c r="C27" i="1" s="1"/>
  <c r="C31" i="1" s="1"/>
  <c r="C34" i="1" s="1"/>
  <c r="L11" i="1"/>
  <c r="E18" i="1"/>
  <c r="L8" i="1"/>
  <c r="G4" i="1"/>
  <c r="G6" i="1" s="1"/>
  <c r="G35" i="1" s="1"/>
  <c r="K4" i="1"/>
  <c r="K6" i="1" s="1"/>
  <c r="K35" i="1" s="1"/>
  <c r="H4" i="1"/>
  <c r="H6" i="1" s="1"/>
  <c r="H35" i="1" s="1"/>
  <c r="E4" i="1"/>
  <c r="E6" i="1" s="1"/>
  <c r="E35" i="1" s="1"/>
  <c r="F4" i="1"/>
  <c r="F6" i="1" s="1"/>
  <c r="F35" i="1" s="1"/>
  <c r="D4" i="1"/>
  <c r="D6" i="1" s="1"/>
  <c r="D35" i="1" s="1"/>
  <c r="I4" i="1"/>
  <c r="I6" i="1" s="1"/>
  <c r="I35" i="1" s="1"/>
  <c r="J4" i="1"/>
  <c r="J6" i="1" s="1"/>
  <c r="J35" i="1" s="1"/>
  <c r="K18" i="1"/>
  <c r="G18" i="1"/>
  <c r="G20" i="1" l="1"/>
  <c r="G27" i="1" s="1"/>
  <c r="G31" i="1" s="1"/>
  <c r="G34" i="1" s="1"/>
  <c r="L35" i="1"/>
  <c r="J20" i="1"/>
  <c r="J27" i="1" s="1"/>
  <c r="J31" i="1" s="1"/>
  <c r="J34" i="1" s="1"/>
  <c r="J33" i="1" s="1"/>
  <c r="J36" i="1" s="1"/>
  <c r="H20" i="1"/>
  <c r="H27" i="1" s="1"/>
  <c r="H31" i="1" s="1"/>
  <c r="H34" i="1" s="1"/>
  <c r="C33" i="1"/>
  <c r="C36" i="1" s="1"/>
  <c r="I20" i="1"/>
  <c r="I27" i="1" s="1"/>
  <c r="I31" i="1" s="1"/>
  <c r="I34" i="1" s="1"/>
  <c r="I33" i="1" s="1"/>
  <c r="I36" i="1" s="1"/>
  <c r="K20" i="1"/>
  <c r="K27" i="1" s="1"/>
  <c r="K31" i="1" s="1"/>
  <c r="K34" i="1" s="1"/>
  <c r="K33" i="1" s="1"/>
  <c r="K36" i="1" s="1"/>
  <c r="D20" i="1"/>
  <c r="D27" i="1" s="1"/>
  <c r="E20" i="1"/>
  <c r="E27" i="1" s="1"/>
  <c r="E31" i="1" s="1"/>
  <c r="G33" i="1"/>
  <c r="G36" i="1" s="1"/>
  <c r="F20" i="1"/>
  <c r="F27" i="1" s="1"/>
  <c r="F31" i="1" s="1"/>
  <c r="F34" i="1" s="1"/>
  <c r="L4" i="1"/>
  <c r="L18" i="1"/>
  <c r="H33" i="1" l="1"/>
  <c r="H36" i="1" s="1"/>
  <c r="D31" i="1"/>
  <c r="D34" i="1" s="1"/>
  <c r="D33" i="1" s="1"/>
  <c r="D36" i="1" s="1"/>
  <c r="E34" i="1"/>
  <c r="E33" i="1" s="1"/>
  <c r="E36" i="1" s="1"/>
  <c r="F33" i="1"/>
  <c r="F36" i="1" s="1"/>
  <c r="L6" i="1"/>
  <c r="L20" i="1" l="1"/>
  <c r="L27" i="1" l="1"/>
  <c r="L31" i="1" l="1"/>
  <c r="L36" i="1" l="1"/>
  <c r="L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A24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Valutare se inserire le materie prime per la cottura di tali dolci, oppure l'acquisto presso un altro fornitore/bar proprio ma esterno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A22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Distinguere rispetto le figure professionali.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A4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Inserire un costo per ogni tipologia di macchinario, ai fini del calcolo della quota di ammortamento 
</t>
        </r>
      </text>
    </comment>
    <comment ref="A5" authorId="0" shapeId="0" xr:uid="{00000000-0006-0000-0500-000002000000}">
      <text>
        <r>
          <rPr>
            <sz val="9"/>
            <color indexed="81"/>
            <rFont val="Tahoma"/>
            <family val="2"/>
          </rPr>
          <t>Inserire il costo per ogni tipologia di allestimento, ai fini del calcolo dell'ammortamento</t>
        </r>
      </text>
    </comment>
  </commentList>
</comments>
</file>

<file path=xl/sharedStrings.xml><?xml version="1.0" encoding="utf-8"?>
<sst xmlns="http://schemas.openxmlformats.org/spreadsheetml/2006/main" count="200" uniqueCount="176">
  <si>
    <t>CONTO ECONOMICO</t>
  </si>
  <si>
    <t>Anno 1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</si>
  <si>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</si>
  <si>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</si>
  <si>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</si>
  <si>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</si>
  <si>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</si>
  <si>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</si>
  <si>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</si>
  <si>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</si>
  <si>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TOTALE</t>
  </si>
  <si>
    <t>(+)</t>
  </si>
  <si>
    <t>Fatturato (ricavi delle vendite e prestazione)</t>
  </si>
  <si>
    <t>(A) Ricavi Totali</t>
  </si>
  <si>
    <t>(-)</t>
  </si>
  <si>
    <t>Spese di trasporto</t>
  </si>
  <si>
    <t>Utenze</t>
  </si>
  <si>
    <t>Costo del personale</t>
  </si>
  <si>
    <t>Manutenzione</t>
  </si>
  <si>
    <t>Canone d'uso dei locali</t>
  </si>
  <si>
    <t>Oneri diversi di gestione</t>
  </si>
  <si>
    <t>(B) Costi operativi totali</t>
  </si>
  <si>
    <t>( C) Margine operativo lordo (A) - (B)</t>
  </si>
  <si>
    <t>Ammortamento beni materiali</t>
  </si>
  <si>
    <t>Ammortamento beni immateriali</t>
  </si>
  <si>
    <t>(D) Totale ammortamenti e accantonamenti</t>
  </si>
  <si>
    <t>(E) Margine operativo netto</t>
  </si>
  <si>
    <t>Oneri finanziari</t>
  </si>
  <si>
    <t>(G) Utile ante imposte</t>
  </si>
  <si>
    <t>Imposte e tasse</t>
  </si>
  <si>
    <t>(H) Utile netto</t>
  </si>
  <si>
    <t>Descrizione</t>
  </si>
  <si>
    <t>Prezzo</t>
  </si>
  <si>
    <t>Quantità presuntive</t>
  </si>
  <si>
    <t>CAFFETTERIA</t>
  </si>
  <si>
    <t>Caffè espresso</t>
  </si>
  <si>
    <t>Caffè decaffeinato</t>
  </si>
  <si>
    <t>Caffè freddo</t>
  </si>
  <si>
    <t>Caffè ginseng</t>
  </si>
  <si>
    <t>Cappuccino</t>
  </si>
  <si>
    <t>Latte di soia/ alta digeribilità</t>
  </si>
  <si>
    <t>Cioccolata</t>
  </si>
  <si>
    <t>Miele</t>
  </si>
  <si>
    <t>Dolcificante ipocalorico</t>
  </si>
  <si>
    <t>Zucchero bianco</t>
  </si>
  <si>
    <t>Zucchero di canna</t>
  </si>
  <si>
    <t>BEVANDE</t>
  </si>
  <si>
    <t>Acqua minerale naturale</t>
  </si>
  <si>
    <t>Acqua minerale frizzante</t>
  </si>
  <si>
    <t>Bibite in lattina</t>
  </si>
  <si>
    <t>Tè alla pesca/limone in bottiglia (freddo)</t>
  </si>
  <si>
    <t>Succhi di frutta in vetro</t>
  </si>
  <si>
    <t>DOLCI E DESSERT</t>
  </si>
  <si>
    <t>Croissant, Brioches, Lieviti e paste assortite</t>
  </si>
  <si>
    <t>Mini croissant, brioches, ecc.</t>
  </si>
  <si>
    <t>Cornetti integrali</t>
  </si>
  <si>
    <t>Brioches e croissant ripieni</t>
  </si>
  <si>
    <t>Fetta di crostata o ciambellone</t>
  </si>
  <si>
    <t>Yogurt assortiti</t>
  </si>
  <si>
    <t>Frutta fresca</t>
  </si>
  <si>
    <t>GASTRONOMIA</t>
  </si>
  <si>
    <t>Speck</t>
  </si>
  <si>
    <t>Prosciutto cotto</t>
  </si>
  <si>
    <t>Prosciutto crudo</t>
  </si>
  <si>
    <t>Mozzarella</t>
  </si>
  <si>
    <t>Formaggio</t>
  </si>
  <si>
    <t>Verdure</t>
  </si>
  <si>
    <t>Rucola</t>
  </si>
  <si>
    <t>Pomodori</t>
  </si>
  <si>
    <t>Pizza bianca</t>
  </si>
  <si>
    <t>Pizza farcita</t>
  </si>
  <si>
    <t>Pizza margherita</t>
  </si>
  <si>
    <t>Altre</t>
  </si>
  <si>
    <t>MATERIE PRIME</t>
  </si>
  <si>
    <t>Costo</t>
  </si>
  <si>
    <t>Costo complessivo</t>
  </si>
  <si>
    <t xml:space="preserve">Caffè </t>
  </si>
  <si>
    <t>Latte intero</t>
  </si>
  <si>
    <t>Orzo</t>
  </si>
  <si>
    <t>Infusi in bustine</t>
  </si>
  <si>
    <t>Tè in bustine</t>
  </si>
  <si>
    <t>Camomilla in bustine</t>
  </si>
  <si>
    <t>Arance</t>
  </si>
  <si>
    <t>Panino</t>
  </si>
  <si>
    <t>Piadina</t>
  </si>
  <si>
    <t>Pane per toast</t>
  </si>
  <si>
    <t>Pollo</t>
  </si>
  <si>
    <t>Tonno</t>
  </si>
  <si>
    <t>Insalata</t>
  </si>
  <si>
    <t>Altro</t>
  </si>
  <si>
    <t>Totale</t>
  </si>
  <si>
    <t>INVESTIMENTI</t>
  </si>
  <si>
    <t>AMMORTAMENTO</t>
  </si>
  <si>
    <t>Importo</t>
  </si>
  <si>
    <t>Descrizione Prodotto</t>
  </si>
  <si>
    <t>Macchinari</t>
  </si>
  <si>
    <t>COSTI</t>
  </si>
  <si>
    <t>Materie prime</t>
  </si>
  <si>
    <t>Utenze (energia elettrica, riscaldamento locali, acqua ecc.)</t>
  </si>
  <si>
    <t>Licenze</t>
  </si>
  <si>
    <t>Commercialista</t>
  </si>
  <si>
    <t>Permessi ASL</t>
  </si>
  <si>
    <t>Altri</t>
  </si>
  <si>
    <t>Costo annuo personale addetto complessivo</t>
  </si>
  <si>
    <t xml:space="preserve">Assicurazioni </t>
  </si>
  <si>
    <t>RC attività</t>
  </si>
  <si>
    <t>Furto incendio</t>
  </si>
  <si>
    <t xml:space="preserve">RCT </t>
  </si>
  <si>
    <t>RICAVI</t>
  </si>
  <si>
    <t>N. consumatori giornalieri</t>
  </si>
  <si>
    <t>N. vendite presuntive al giorno per utilizzatore</t>
  </si>
  <si>
    <t>N. vendite complessive</t>
  </si>
  <si>
    <t>Prezzo medio del prodotto erogato (IVA esclusa)</t>
  </si>
  <si>
    <t>FATTURATO MEDIO ANNUO</t>
  </si>
  <si>
    <t>Alunni</t>
  </si>
  <si>
    <t>Dipendenti</t>
  </si>
  <si>
    <t>Percentuale (discrezionale) %</t>
  </si>
  <si>
    <t>Numero/Importo</t>
  </si>
  <si>
    <t>Vita utile bene</t>
  </si>
  <si>
    <t>Spese di trasporto per consegna</t>
  </si>
  <si>
    <t>N. consegne (annuali)</t>
  </si>
  <si>
    <t>Manutenzione ordinaria</t>
  </si>
  <si>
    <t>N. ore per intervento</t>
  </si>
  <si>
    <t xml:space="preserve">Costo orario </t>
  </si>
  <si>
    <t>Spese generali</t>
  </si>
  <si>
    <t>Assicurazioni</t>
  </si>
  <si>
    <t>Spese generali ( consulenze etc)</t>
  </si>
  <si>
    <t>IRES (24%)</t>
  </si>
  <si>
    <t>IRAP (3,9%)</t>
  </si>
  <si>
    <t>ONERI FINANZIARI</t>
  </si>
  <si>
    <t>Tasso d'interesse</t>
  </si>
  <si>
    <t>Anni concessione</t>
  </si>
  <si>
    <t>Interesse annuo</t>
  </si>
  <si>
    <t>Arredi per allestimento dei locali bar</t>
  </si>
  <si>
    <t>COSTI DI INVESTIMENTO TOTALI</t>
  </si>
  <si>
    <t>Importo (annuale)</t>
  </si>
  <si>
    <t>N. giorni lavorativi (anno)</t>
  </si>
  <si>
    <t>N. consegne (giorno)</t>
  </si>
  <si>
    <t>Stipendio annuo 1 unità di personale addetto (per figura professionale)</t>
  </si>
  <si>
    <t>N. personale adetto (per figura professionale)</t>
  </si>
  <si>
    <t>N. interventi tot.</t>
  </si>
  <si>
    <t>QUOTA DI AMMORTAMENTO TOTALE (ANNO)</t>
  </si>
  <si>
    <t>Costi per materie prime, sussidiarie, di consumo e merci</t>
  </si>
  <si>
    <t xml:space="preserve">Materiale di conumo </t>
  </si>
  <si>
    <t>Importo complessivo</t>
  </si>
  <si>
    <t>LISTINO PREZZI A BASE DI GARA</t>
  </si>
  <si>
    <t>Caffè d’orzo</t>
  </si>
  <si>
    <t>Caffè – Latte</t>
  </si>
  <si>
    <t>Cioccolata calda</t>
  </si>
  <si>
    <t xml:space="preserve">Latte </t>
  </si>
  <si>
    <t>Tè e infusi</t>
  </si>
  <si>
    <t>Tè freddo</t>
  </si>
  <si>
    <t xml:space="preserve">Crema caffè </t>
  </si>
  <si>
    <t>PASTICCERIA</t>
  </si>
  <si>
    <t>Brioches e lieviti</t>
  </si>
  <si>
    <t>Paste assortite normali</t>
  </si>
  <si>
    <t>BIBITE FREDDE</t>
  </si>
  <si>
    <t>Bevande gassate in bottiglia</t>
  </si>
  <si>
    <t>Succhi di frutta in bottiglia</t>
  </si>
  <si>
    <t xml:space="preserve">Bibite e succhi di frutta </t>
  </si>
  <si>
    <t>Spremuta di arancia</t>
  </si>
  <si>
    <t xml:space="preserve">Birra nazionale </t>
  </si>
  <si>
    <t>Birra estera o speciale in bottiglia</t>
  </si>
  <si>
    <t>Panini assortiti</t>
  </si>
  <si>
    <t>Toast</t>
  </si>
  <si>
    <t>Tramezzini</t>
  </si>
  <si>
    <t>Piadine</t>
  </si>
  <si>
    <t>FRULLATI</t>
  </si>
  <si>
    <t>Frappè assortiti</t>
  </si>
  <si>
    <t>Frullati di frutta</t>
  </si>
  <si>
    <t>GELATERIA</t>
  </si>
  <si>
    <t>Granite di limone, fragola, menta</t>
  </si>
  <si>
    <t>Anno</t>
  </si>
  <si>
    <t>Lattina di acqua frizzante (33 cl.)</t>
  </si>
  <si>
    <t>Bottiglia di acqua naturale (50 cl.)</t>
  </si>
  <si>
    <t>Bottiglia di acqua naturale (1,5 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</si>
</sst>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410]_-;\-* #,##0.00\ [$€-410]_-;_-* &quot;-&quot;??\ [$€-410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9847407452621"/>
      </left>
      <right style="thin">
        <color theme="0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theme="0" tint="-0.14999847407452621"/>
      </left>
      <right style="thin">
        <color theme="0" tint="-0.14999847407452621"/>
      </right>
      <top style="medium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medium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/>
      <top style="medium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4" fillId="2" borderId="3" xfId="0" applyFont="1" applyFill="1" applyBorder="1" applyAlignment="1">
      <alignment horizontal="center" vertical="center"/>
    </xf>
    <xf numFmtId="0" fontId="3" fillId="3" borderId="3" xfId="0" applyFont="1" applyFill="1" applyBorder="1"/>
    <xf numFmtId="0" fontId="4" fillId="3" borderId="3" xfId="0" applyFont="1" applyFill="1" applyBorder="1" applyAlignment="1">
      <alignment horizontal="center" vertical="center"/>
    </xf>
    <xf numFmtId="164" fontId="4" fillId="3" borderId="3" xfId="1" applyFont="1" applyFill="1" applyBorder="1" applyAlignment="1">
      <alignment horizontal="center" vertical="center"/>
    </xf>
    <xf numFmtId="0" fontId="0" fillId="0" borderId="3" xfId="0" applyBorder="1"/>
    <xf numFmtId="164" fontId="0" fillId="0" borderId="3" xfId="1" applyFont="1" applyBorder="1"/>
    <xf numFmtId="164" fontId="2" fillId="0" borderId="3" xfId="1" applyFont="1" applyBorder="1" applyAlignment="1">
      <alignment horizontal="center" vertical="center"/>
    </xf>
    <xf numFmtId="0" fontId="5" fillId="0" borderId="3" xfId="0" applyFont="1" applyFill="1" applyBorder="1"/>
    <xf numFmtId="164" fontId="0" fillId="0" borderId="3" xfId="1" applyFont="1" applyBorder="1" applyAlignment="1">
      <alignment horizontal="center" vertical="center"/>
    </xf>
    <xf numFmtId="0" fontId="6" fillId="0" borderId="3" xfId="0" applyFont="1" applyFill="1" applyBorder="1"/>
    <xf numFmtId="164" fontId="0" fillId="0" borderId="0" xfId="0" applyNumberFormat="1"/>
    <xf numFmtId="0" fontId="0" fillId="0" borderId="3" xfId="0" applyFill="1" applyBorder="1"/>
    <xf numFmtId="164" fontId="0" fillId="0" borderId="3" xfId="1" applyFont="1" applyFill="1" applyBorder="1"/>
    <xf numFmtId="0" fontId="0" fillId="4" borderId="3" xfId="0" applyFill="1" applyBorder="1"/>
    <xf numFmtId="164" fontId="0" fillId="4" borderId="3" xfId="1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/>
    <xf numFmtId="0" fontId="5" fillId="0" borderId="3" xfId="0" applyFont="1" applyBorder="1"/>
    <xf numFmtId="0" fontId="5" fillId="4" borderId="3" xfId="0" applyFont="1" applyFill="1" applyBorder="1"/>
    <xf numFmtId="10" fontId="0" fillId="0" borderId="0" xfId="3" applyNumberFormat="1" applyFont="1"/>
    <xf numFmtId="0" fontId="8" fillId="0" borderId="0" xfId="0" applyFont="1"/>
    <xf numFmtId="0" fontId="4" fillId="2" borderId="3" xfId="0" applyFont="1" applyFill="1" applyBorder="1"/>
    <xf numFmtId="165" fontId="4" fillId="2" borderId="3" xfId="0" applyNumberFormat="1" applyFont="1" applyFill="1" applyBorder="1" applyAlignment="1">
      <alignment horizontal="left"/>
    </xf>
    <xf numFmtId="165" fontId="0" fillId="0" borderId="3" xfId="0" applyNumberFormat="1" applyBorder="1"/>
    <xf numFmtId="165" fontId="0" fillId="0" borderId="0" xfId="0" applyNumberFormat="1"/>
    <xf numFmtId="0" fontId="2" fillId="5" borderId="3" xfId="0" applyFont="1" applyFill="1" applyBorder="1" applyAlignment="1"/>
    <xf numFmtId="0" fontId="0" fillId="0" borderId="3" xfId="0" applyFont="1" applyBorder="1"/>
    <xf numFmtId="0" fontId="0" fillId="0" borderId="3" xfId="0" applyFont="1" applyFill="1" applyBorder="1"/>
    <xf numFmtId="0" fontId="0" fillId="0" borderId="0" xfId="0" applyFont="1"/>
    <xf numFmtId="165" fontId="2" fillId="6" borderId="3" xfId="0" applyNumberFormat="1" applyFont="1" applyFill="1" applyBorder="1"/>
    <xf numFmtId="44" fontId="4" fillId="2" borderId="3" xfId="0" applyNumberFormat="1" applyFont="1" applyFill="1" applyBorder="1"/>
    <xf numFmtId="44" fontId="4" fillId="2" borderId="3" xfId="0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Fill="1"/>
    <xf numFmtId="0" fontId="4" fillId="2" borderId="3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44" fontId="0" fillId="0" borderId="3" xfId="2" applyFont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44" fontId="2" fillId="6" borderId="3" xfId="2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10" fillId="5" borderId="8" xfId="0" applyFont="1" applyFill="1" applyBorder="1" applyAlignment="1">
      <alignment vertical="center"/>
    </xf>
    <xf numFmtId="44" fontId="2" fillId="5" borderId="8" xfId="2" applyFont="1" applyFill="1" applyBorder="1" applyAlignment="1">
      <alignment vertical="center"/>
    </xf>
    <xf numFmtId="44" fontId="0" fillId="0" borderId="0" xfId="0" applyNumberFormat="1"/>
    <xf numFmtId="164" fontId="0" fillId="0" borderId="3" xfId="0" applyNumberFormat="1" applyBorder="1" applyAlignment="1">
      <alignment vertical="center"/>
    </xf>
    <xf numFmtId="165" fontId="0" fillId="0" borderId="3" xfId="0" applyNumberFormat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165" fontId="2" fillId="5" borderId="10" xfId="0" applyNumberFormat="1" applyFont="1" applyFill="1" applyBorder="1" applyAlignment="1">
      <alignment vertical="center"/>
    </xf>
    <xf numFmtId="9" fontId="0" fillId="8" borderId="3" xfId="3" applyFont="1" applyFill="1" applyBorder="1"/>
    <xf numFmtId="164" fontId="0" fillId="8" borderId="3" xfId="0" applyNumberFormat="1" applyFill="1" applyBorder="1" applyAlignment="1">
      <alignment vertical="center"/>
    </xf>
    <xf numFmtId="44" fontId="4" fillId="2" borderId="1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8" borderId="3" xfId="0" applyFont="1" applyFill="1" applyBorder="1"/>
    <xf numFmtId="44" fontId="0" fillId="0" borderId="0" xfId="0" applyNumberFormat="1" applyFont="1"/>
    <xf numFmtId="44" fontId="0" fillId="8" borderId="3" xfId="2" applyFont="1" applyFill="1" applyBorder="1" applyAlignment="1">
      <alignment vertical="center"/>
    </xf>
    <xf numFmtId="44" fontId="0" fillId="8" borderId="3" xfId="0" applyNumberFormat="1" applyFill="1" applyBorder="1" applyAlignment="1">
      <alignment vertical="center"/>
    </xf>
    <xf numFmtId="44" fontId="0" fillId="8" borderId="7" xfId="0" applyNumberFormat="1" applyFill="1" applyBorder="1" applyAlignment="1">
      <alignment vertical="center"/>
    </xf>
    <xf numFmtId="9" fontId="9" fillId="0" borderId="3" xfId="3" applyFont="1" applyBorder="1" applyAlignment="1">
      <alignment horizontal="right"/>
    </xf>
    <xf numFmtId="164" fontId="1" fillId="0" borderId="3" xfId="2" applyNumberFormat="1" applyFont="1" applyFill="1" applyBorder="1" applyAlignment="1">
      <alignment horizontal="center" vertical="center"/>
    </xf>
    <xf numFmtId="164" fontId="0" fillId="0" borderId="3" xfId="2" applyNumberFormat="1" applyFont="1" applyBorder="1"/>
    <xf numFmtId="0" fontId="11" fillId="2" borderId="15" xfId="0" applyFont="1" applyFill="1" applyBorder="1"/>
    <xf numFmtId="0" fontId="11" fillId="2" borderId="3" xfId="0" applyFont="1" applyFill="1" applyBorder="1"/>
    <xf numFmtId="0" fontId="11" fillId="2" borderId="16" xfId="0" applyFont="1" applyFill="1" applyBorder="1"/>
    <xf numFmtId="0" fontId="11" fillId="2" borderId="1" xfId="0" applyFont="1" applyFill="1" applyBorder="1"/>
    <xf numFmtId="9" fontId="0" fillId="8" borderId="18" xfId="3" applyFont="1" applyFill="1" applyBorder="1"/>
    <xf numFmtId="164" fontId="2" fillId="4" borderId="3" xfId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vertical="center"/>
    </xf>
    <xf numFmtId="165" fontId="2" fillId="5" borderId="8" xfId="0" applyNumberFormat="1" applyFont="1" applyFill="1" applyBorder="1" applyAlignment="1">
      <alignment vertical="center"/>
    </xf>
    <xf numFmtId="165" fontId="0" fillId="8" borderId="3" xfId="0" applyNumberFormat="1" applyFill="1" applyBorder="1"/>
    <xf numFmtId="165" fontId="5" fillId="8" borderId="3" xfId="0" applyNumberFormat="1" applyFont="1" applyFill="1" applyBorder="1"/>
    <xf numFmtId="165" fontId="0" fillId="8" borderId="3" xfId="0" applyNumberFormat="1" applyFont="1" applyFill="1" applyBorder="1"/>
    <xf numFmtId="164" fontId="0" fillId="8" borderId="3" xfId="1" applyFont="1" applyFill="1" applyBorder="1"/>
    <xf numFmtId="44" fontId="0" fillId="0" borderId="19" xfId="2" applyFont="1" applyBorder="1"/>
    <xf numFmtId="0" fontId="0" fillId="0" borderId="17" xfId="0" applyFill="1" applyBorder="1"/>
    <xf numFmtId="0" fontId="0" fillId="0" borderId="21" xfId="0" applyFill="1" applyBorder="1"/>
    <xf numFmtId="0" fontId="0" fillId="8" borderId="3" xfId="2" applyNumberFormat="1" applyFont="1" applyFill="1" applyBorder="1" applyAlignment="1">
      <alignment vertical="center"/>
    </xf>
    <xf numFmtId="2" fontId="0" fillId="0" borderId="3" xfId="2" applyNumberFormat="1" applyFont="1" applyFill="1" applyBorder="1" applyAlignment="1">
      <alignment vertical="center"/>
    </xf>
    <xf numFmtId="2" fontId="0" fillId="8" borderId="3" xfId="0" applyNumberFormat="1" applyFill="1" applyBorder="1" applyAlignment="1">
      <alignment vertical="center"/>
    </xf>
    <xf numFmtId="2" fontId="0" fillId="8" borderId="3" xfId="2" applyNumberFormat="1" applyFont="1" applyFill="1" applyBorder="1" applyAlignment="1">
      <alignment vertical="center"/>
    </xf>
    <xf numFmtId="44" fontId="0" fillId="8" borderId="18" xfId="2" applyFont="1" applyFill="1" applyBorder="1"/>
    <xf numFmtId="44" fontId="0" fillId="0" borderId="18" xfId="2" applyFont="1" applyFill="1" applyBorder="1"/>
    <xf numFmtId="44" fontId="0" fillId="0" borderId="3" xfId="2" applyFont="1" applyBorder="1"/>
    <xf numFmtId="0" fontId="5" fillId="8" borderId="3" xfId="0" applyNumberFormat="1" applyFont="1" applyFill="1" applyBorder="1"/>
    <xf numFmtId="0" fontId="6" fillId="5" borderId="3" xfId="0" applyNumberFormat="1" applyFont="1" applyFill="1" applyBorder="1" applyAlignment="1"/>
    <xf numFmtId="0" fontId="5" fillId="8" borderId="3" xfId="0" applyNumberFormat="1" applyFont="1" applyFill="1" applyBorder="1" applyAlignment="1">
      <alignment horizontal="center"/>
    </xf>
    <xf numFmtId="44" fontId="0" fillId="8" borderId="3" xfId="2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right"/>
    </xf>
    <xf numFmtId="0" fontId="2" fillId="6" borderId="4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4" fillId="7" borderId="1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right" vertical="center"/>
    </xf>
    <xf numFmtId="0" fontId="2" fillId="5" borderId="23" xfId="0" applyFont="1" applyFill="1" applyBorder="1" applyAlignment="1">
      <alignment horizontal="right" vertic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2:Q40"/>
  <sheetViews>
    <sheetView showGridLines="0" tabSelected="1" zoomScale="90" zoomScaleNormal="90" zoomScaleSheetLayoutView="100" workbookViewId="0">
      <selection activeCell="M33" sqref="M33"/>
    </sheetView>
  </sheetViews>
  <sheetFormatPr defaultRowHeight="15" x14ac:dyDescent="0.25"/>
  <cols>
    <col min="1" max="1" width="3.140625" customWidth="1"/>
    <col min="2" max="2" width="51.5703125" bestFit="1" customWidth="1"/>
    <col min="3" max="11" width="13.140625" customWidth="1"/>
    <col min="12" max="12" width="17" customWidth="1"/>
    <col min="14" max="14" width="12.85546875" bestFit="1" customWidth="1"/>
  </cols>
  <sheetData>
    <row r="2" spans="1:14" ht="45.6" customHeight="1" x14ac:dyDescent="0.25">
      <c r="A2" s="88" t="s">
        <v>0</v>
      </c>
      <c r="B2" s="89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1:14" ht="14.45" customHeight="1" x14ac:dyDescent="0.25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x14ac:dyDescent="0.25">
      <c r="A4" s="5" t="s">
        <v>11</v>
      </c>
      <c r="B4" s="5" t="s">
        <v>12</v>
      </c>
      <c r="C4" s="6">
        <f>+'BAR_DETTAGLIO RICAVI'!$B$14</f>
        <v>0</v>
      </c>
      <c r="D4" s="6">
        <f>+'BAR_DETTAGLIO RICAVI'!$B$14</f>
        <v>0</v>
      </c>
      <c r="E4" s="6">
        <f>+'BAR_DETTAGLIO RICAVI'!$B$14</f>
        <v>0</v>
      </c>
      <c r="F4" s="6">
        <f>+'BAR_DETTAGLIO RICAVI'!$B$14</f>
        <v>0</v>
      </c>
      <c r="G4" s="6">
        <f>+'BAR_DETTAGLIO RICAVI'!$B$14</f>
        <v>0</v>
      </c>
      <c r="H4" s="6">
        <f>+'BAR_DETTAGLIO RICAVI'!$B$14</f>
        <v>0</v>
      </c>
      <c r="I4" s="6">
        <f>+'BAR_DETTAGLIO RICAVI'!$B$14</f>
        <v>0</v>
      </c>
      <c r="J4" s="6">
        <f>+'BAR_DETTAGLIO RICAVI'!$B$14</f>
        <v>0</v>
      </c>
      <c r="K4" s="6">
        <f>+'BAR_DETTAGLIO RICAVI'!$B$14</f>
        <v>0</v>
      </c>
      <c r="L4" s="7">
        <f>+SUM(C4:K4)</f>
        <v>0</v>
      </c>
    </row>
    <row r="5" spans="1:14" x14ac:dyDescent="0.25">
      <c r="A5" s="5"/>
      <c r="B5" s="8"/>
      <c r="C5" s="6"/>
      <c r="D5" s="6"/>
      <c r="E5" s="6"/>
      <c r="F5" s="6"/>
      <c r="G5" s="6"/>
      <c r="H5" s="6"/>
      <c r="I5" s="6"/>
      <c r="J5" s="6"/>
      <c r="K5" s="6"/>
      <c r="L5" s="9"/>
    </row>
    <row r="6" spans="1:14" x14ac:dyDescent="0.25">
      <c r="A6" s="5"/>
      <c r="B6" s="10" t="s">
        <v>13</v>
      </c>
      <c r="C6" s="7">
        <f>+C4</f>
        <v>0</v>
      </c>
      <c r="D6" s="7">
        <f t="shared" ref="D6:K6" si="0">+D4</f>
        <v>0</v>
      </c>
      <c r="E6" s="7">
        <f t="shared" si="0"/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7">
        <f>+SUM(C6:K6)</f>
        <v>0</v>
      </c>
    </row>
    <row r="7" spans="1:14" x14ac:dyDescent="0.25">
      <c r="A7" s="5"/>
      <c r="B7" s="8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4" x14ac:dyDescent="0.25">
      <c r="A8" s="5" t="s">
        <v>14</v>
      </c>
      <c r="B8" s="8" t="s">
        <v>142</v>
      </c>
      <c r="C8" s="6">
        <f>+'BAR_DETTAGLIO COSTI'!$B$5+'BAR_DETTAGLIO COSTI'!$B$6</f>
        <v>0</v>
      </c>
      <c r="D8" s="6">
        <f>+'BAR_DETTAGLIO COSTI'!$B$5+'BAR_DETTAGLIO COSTI'!$B$6</f>
        <v>0</v>
      </c>
      <c r="E8" s="6">
        <f>+'BAR_DETTAGLIO COSTI'!$B$5+'BAR_DETTAGLIO COSTI'!$B$6</f>
        <v>0</v>
      </c>
      <c r="F8" s="6">
        <f>+'BAR_DETTAGLIO COSTI'!$B$5+'BAR_DETTAGLIO COSTI'!$B$6</f>
        <v>0</v>
      </c>
      <c r="G8" s="6">
        <f>+'BAR_DETTAGLIO COSTI'!$B$5+'BAR_DETTAGLIO COSTI'!$B$6</f>
        <v>0</v>
      </c>
      <c r="H8" s="6">
        <f>+'BAR_DETTAGLIO COSTI'!$B$5+'BAR_DETTAGLIO COSTI'!$B$6</f>
        <v>0</v>
      </c>
      <c r="I8" s="6">
        <f>+'BAR_DETTAGLIO COSTI'!$B$5+'BAR_DETTAGLIO COSTI'!$B$6</f>
        <v>0</v>
      </c>
      <c r="J8" s="6">
        <f>+'BAR_DETTAGLIO COSTI'!$B$5+'BAR_DETTAGLIO COSTI'!$B$6</f>
        <v>0</v>
      </c>
      <c r="K8" s="6">
        <f>+'BAR_DETTAGLIO COSTI'!$B$5+'BAR_DETTAGLIO COSTI'!$B$6</f>
        <v>0</v>
      </c>
      <c r="L8" s="7">
        <f>+SUM(C8:K8)</f>
        <v>0</v>
      </c>
      <c r="N8" s="11"/>
    </row>
    <row r="9" spans="1:14" x14ac:dyDescent="0.25">
      <c r="A9" s="12" t="s">
        <v>14</v>
      </c>
      <c r="B9" s="8" t="s">
        <v>15</v>
      </c>
      <c r="C9" s="13">
        <f>+'BAR_DETTAGLIO COSTI'!$B$7</f>
        <v>0</v>
      </c>
      <c r="D9" s="13">
        <f>+'BAR_DETTAGLIO COSTI'!$B$7</f>
        <v>0</v>
      </c>
      <c r="E9" s="13">
        <f>+'BAR_DETTAGLIO COSTI'!$B$7</f>
        <v>0</v>
      </c>
      <c r="F9" s="13">
        <f>+'BAR_DETTAGLIO COSTI'!$B$7</f>
        <v>0</v>
      </c>
      <c r="G9" s="13">
        <f>+'BAR_DETTAGLIO COSTI'!$B$7</f>
        <v>0</v>
      </c>
      <c r="H9" s="13">
        <f>+'BAR_DETTAGLIO COSTI'!$B$7</f>
        <v>0</v>
      </c>
      <c r="I9" s="13">
        <f>+'BAR_DETTAGLIO COSTI'!$B$7</f>
        <v>0</v>
      </c>
      <c r="J9" s="13">
        <f>+'BAR_DETTAGLIO COSTI'!$B$7</f>
        <v>0</v>
      </c>
      <c r="K9" s="13">
        <f>+'BAR_DETTAGLIO COSTI'!$B$7</f>
        <v>0</v>
      </c>
      <c r="L9" s="7">
        <f>+SUM(C9:K9)</f>
        <v>0</v>
      </c>
      <c r="N9" s="11"/>
    </row>
    <row r="10" spans="1:14" x14ac:dyDescent="0.25">
      <c r="A10" s="5" t="s">
        <v>14</v>
      </c>
      <c r="B10" s="8" t="s">
        <v>16</v>
      </c>
      <c r="C10" s="6">
        <f>+'BAR_DETTAGLIO COSTI'!$B$11</f>
        <v>0</v>
      </c>
      <c r="D10" s="6">
        <f>+'BAR_DETTAGLIO COSTI'!$B$11</f>
        <v>0</v>
      </c>
      <c r="E10" s="6">
        <f>+'BAR_DETTAGLIO COSTI'!$B$11</f>
        <v>0</v>
      </c>
      <c r="F10" s="6">
        <f>+'BAR_DETTAGLIO COSTI'!$B$11</f>
        <v>0</v>
      </c>
      <c r="G10" s="6">
        <f>+'BAR_DETTAGLIO COSTI'!$B$11</f>
        <v>0</v>
      </c>
      <c r="H10" s="6">
        <f>+'BAR_DETTAGLIO COSTI'!$B$11</f>
        <v>0</v>
      </c>
      <c r="I10" s="6">
        <f>+'BAR_DETTAGLIO COSTI'!$B$11</f>
        <v>0</v>
      </c>
      <c r="J10" s="6">
        <f>+'BAR_DETTAGLIO COSTI'!$B$11</f>
        <v>0</v>
      </c>
      <c r="K10" s="6">
        <f>+'BAR_DETTAGLIO COSTI'!$B$11</f>
        <v>0</v>
      </c>
      <c r="L10" s="7">
        <f>+SUM(C10:K10)</f>
        <v>0</v>
      </c>
    </row>
    <row r="11" spans="1:14" x14ac:dyDescent="0.25">
      <c r="A11" s="12" t="s">
        <v>14</v>
      </c>
      <c r="B11" s="8" t="s">
        <v>17</v>
      </c>
      <c r="C11" s="13">
        <f>+'BAR_DETTAGLIO COSTI'!$B$21</f>
        <v>0</v>
      </c>
      <c r="D11" s="13">
        <f>+'BAR_DETTAGLIO COSTI'!$B$21</f>
        <v>0</v>
      </c>
      <c r="E11" s="13">
        <f>+'BAR_DETTAGLIO COSTI'!$B$21</f>
        <v>0</v>
      </c>
      <c r="F11" s="13">
        <f>+'BAR_DETTAGLIO COSTI'!$B$21</f>
        <v>0</v>
      </c>
      <c r="G11" s="13">
        <f>+'BAR_DETTAGLIO COSTI'!$B$21</f>
        <v>0</v>
      </c>
      <c r="H11" s="13">
        <f>+'BAR_DETTAGLIO COSTI'!$B$21</f>
        <v>0</v>
      </c>
      <c r="I11" s="13">
        <f>+'BAR_DETTAGLIO COSTI'!$B$21</f>
        <v>0</v>
      </c>
      <c r="J11" s="13">
        <f>+'BAR_DETTAGLIO COSTI'!$B$21</f>
        <v>0</v>
      </c>
      <c r="K11" s="13">
        <f>+'BAR_DETTAGLIO COSTI'!$B$21</f>
        <v>0</v>
      </c>
      <c r="L11" s="7">
        <f t="shared" ref="L11:L36" si="1">+SUM(C11:K11)</f>
        <v>0</v>
      </c>
      <c r="N11" s="11"/>
    </row>
    <row r="12" spans="1:14" x14ac:dyDescent="0.25">
      <c r="A12" s="12" t="s">
        <v>14</v>
      </c>
      <c r="B12" s="8" t="s">
        <v>18</v>
      </c>
      <c r="C12" s="13">
        <f>+'BAR_DETTAGLIO COSTI'!$B$12</f>
        <v>0</v>
      </c>
      <c r="D12" s="13">
        <f>+'BAR_DETTAGLIO COSTI'!$B$12</f>
        <v>0</v>
      </c>
      <c r="E12" s="13">
        <f>+'BAR_DETTAGLIO COSTI'!$B$12</f>
        <v>0</v>
      </c>
      <c r="F12" s="13">
        <f>+'BAR_DETTAGLIO COSTI'!$B$12</f>
        <v>0</v>
      </c>
      <c r="G12" s="13">
        <f>+'BAR_DETTAGLIO COSTI'!$B$12</f>
        <v>0</v>
      </c>
      <c r="H12" s="13">
        <f>+'BAR_DETTAGLIO COSTI'!$B$12</f>
        <v>0</v>
      </c>
      <c r="I12" s="13">
        <f>+'BAR_DETTAGLIO COSTI'!$B$12</f>
        <v>0</v>
      </c>
      <c r="J12" s="13">
        <f>+'BAR_DETTAGLIO COSTI'!$B$12</f>
        <v>0</v>
      </c>
      <c r="K12" s="13">
        <f>+'BAR_DETTAGLIO COSTI'!$B$12</f>
        <v>0</v>
      </c>
      <c r="L12" s="7">
        <f t="shared" si="1"/>
        <v>0</v>
      </c>
      <c r="N12" s="11"/>
    </row>
    <row r="13" spans="1:14" x14ac:dyDescent="0.25">
      <c r="A13" s="12" t="s">
        <v>14</v>
      </c>
      <c r="B13" s="8" t="s">
        <v>126</v>
      </c>
      <c r="C13" s="13">
        <f>+'BAR_DETTAGLIO COSTI'!$B$16</f>
        <v>0</v>
      </c>
      <c r="D13" s="13">
        <f>+'BAR_DETTAGLIO COSTI'!$B$16</f>
        <v>0</v>
      </c>
      <c r="E13" s="13">
        <f>+'BAR_DETTAGLIO COSTI'!$B$16</f>
        <v>0</v>
      </c>
      <c r="F13" s="13">
        <f>+'BAR_DETTAGLIO COSTI'!$B$16</f>
        <v>0</v>
      </c>
      <c r="G13" s="13">
        <f>+'BAR_DETTAGLIO COSTI'!$B$16</f>
        <v>0</v>
      </c>
      <c r="H13" s="13">
        <f>+'BAR_DETTAGLIO COSTI'!$B$16</f>
        <v>0</v>
      </c>
      <c r="I13" s="13">
        <f>+'BAR_DETTAGLIO COSTI'!$B$16</f>
        <v>0</v>
      </c>
      <c r="J13" s="13">
        <f>+'BAR_DETTAGLIO COSTI'!$B$16</f>
        <v>0</v>
      </c>
      <c r="K13" s="13">
        <f>+'BAR_DETTAGLIO COSTI'!$B$16</f>
        <v>0</v>
      </c>
      <c r="L13" s="7">
        <f t="shared" si="1"/>
        <v>0</v>
      </c>
      <c r="N13" s="11"/>
    </row>
    <row r="14" spans="1:14" x14ac:dyDescent="0.25">
      <c r="A14" s="12" t="s">
        <v>14</v>
      </c>
      <c r="B14" s="8" t="s">
        <v>125</v>
      </c>
      <c r="C14" s="13">
        <f>+'BAR_DETTAGLIO COSTI'!$B$24</f>
        <v>0</v>
      </c>
      <c r="D14" s="13">
        <f>+'BAR_DETTAGLIO COSTI'!$B$24</f>
        <v>0</v>
      </c>
      <c r="E14" s="13">
        <f>+'BAR_DETTAGLIO COSTI'!$B$24</f>
        <v>0</v>
      </c>
      <c r="F14" s="13">
        <f>+'BAR_DETTAGLIO COSTI'!$B$24</f>
        <v>0</v>
      </c>
      <c r="G14" s="13">
        <f>+'BAR_DETTAGLIO COSTI'!$B$24</f>
        <v>0</v>
      </c>
      <c r="H14" s="13">
        <f>+'BAR_DETTAGLIO COSTI'!$B$24</f>
        <v>0</v>
      </c>
      <c r="I14" s="13">
        <f>+'BAR_DETTAGLIO COSTI'!$B$24</f>
        <v>0</v>
      </c>
      <c r="J14" s="13">
        <f>+'BAR_DETTAGLIO COSTI'!$B$24</f>
        <v>0</v>
      </c>
      <c r="K14" s="13">
        <f>+'BAR_DETTAGLIO COSTI'!$B$24</f>
        <v>0</v>
      </c>
      <c r="L14" s="7">
        <f t="shared" si="1"/>
        <v>0</v>
      </c>
      <c r="N14" s="11"/>
    </row>
    <row r="15" spans="1:14" x14ac:dyDescent="0.25">
      <c r="A15" s="5" t="s">
        <v>14</v>
      </c>
      <c r="B15" s="8" t="s">
        <v>19</v>
      </c>
      <c r="C15" s="73"/>
      <c r="D15" s="73"/>
      <c r="E15" s="73"/>
      <c r="F15" s="73"/>
      <c r="G15" s="73"/>
      <c r="H15" s="73"/>
      <c r="I15" s="73"/>
      <c r="J15" s="73"/>
      <c r="K15" s="73"/>
      <c r="L15" s="7">
        <f t="shared" si="1"/>
        <v>0</v>
      </c>
    </row>
    <row r="16" spans="1:14" x14ac:dyDescent="0.25">
      <c r="A16" s="14" t="s">
        <v>14</v>
      </c>
      <c r="B16" s="19" t="s">
        <v>20</v>
      </c>
      <c r="C16" s="15"/>
      <c r="D16" s="15"/>
      <c r="E16" s="15"/>
      <c r="F16" s="15"/>
      <c r="G16" s="15"/>
      <c r="H16" s="15"/>
      <c r="I16" s="15"/>
      <c r="J16" s="15"/>
      <c r="K16" s="15"/>
      <c r="L16" s="67">
        <f t="shared" si="1"/>
        <v>0</v>
      </c>
    </row>
    <row r="17" spans="1:17" x14ac:dyDescent="0.25">
      <c r="A17" s="5"/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7" x14ac:dyDescent="0.25">
      <c r="A18" s="5"/>
      <c r="B18" s="16" t="s">
        <v>21</v>
      </c>
      <c r="C18" s="7">
        <f t="shared" ref="C18:K18" si="2">+SUM(C8:C16)</f>
        <v>0</v>
      </c>
      <c r="D18" s="7">
        <f t="shared" si="2"/>
        <v>0</v>
      </c>
      <c r="E18" s="7">
        <f t="shared" si="2"/>
        <v>0</v>
      </c>
      <c r="F18" s="7">
        <f t="shared" si="2"/>
        <v>0</v>
      </c>
      <c r="G18" s="7">
        <f t="shared" si="2"/>
        <v>0</v>
      </c>
      <c r="H18" s="7">
        <f t="shared" si="2"/>
        <v>0</v>
      </c>
      <c r="I18" s="7">
        <f t="shared" si="2"/>
        <v>0</v>
      </c>
      <c r="J18" s="7">
        <f t="shared" si="2"/>
        <v>0</v>
      </c>
      <c r="K18" s="7">
        <f t="shared" si="2"/>
        <v>0</v>
      </c>
      <c r="L18" s="7">
        <f t="shared" si="1"/>
        <v>0</v>
      </c>
    </row>
    <row r="19" spans="1:17" x14ac:dyDescent="0.25">
      <c r="A19" s="5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7" x14ac:dyDescent="0.25">
      <c r="A20" s="5"/>
      <c r="B20" s="16" t="s">
        <v>22</v>
      </c>
      <c r="C20" s="7">
        <f t="shared" ref="C20:K20" si="3">+C6-C18</f>
        <v>0</v>
      </c>
      <c r="D20" s="7">
        <f t="shared" si="3"/>
        <v>0</v>
      </c>
      <c r="E20" s="7">
        <f t="shared" si="3"/>
        <v>0</v>
      </c>
      <c r="F20" s="7">
        <f t="shared" si="3"/>
        <v>0</v>
      </c>
      <c r="G20" s="7">
        <f t="shared" si="3"/>
        <v>0</v>
      </c>
      <c r="H20" s="7">
        <f t="shared" si="3"/>
        <v>0</v>
      </c>
      <c r="I20" s="7">
        <f t="shared" si="3"/>
        <v>0</v>
      </c>
      <c r="J20" s="7">
        <f t="shared" si="3"/>
        <v>0</v>
      </c>
      <c r="K20" s="7">
        <f t="shared" si="3"/>
        <v>0</v>
      </c>
      <c r="L20" s="7">
        <f t="shared" si="1"/>
        <v>0</v>
      </c>
    </row>
    <row r="21" spans="1:17" x14ac:dyDescent="0.25">
      <c r="A21" s="5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N21" s="11"/>
      <c r="Q21" s="17"/>
    </row>
    <row r="22" spans="1:17" x14ac:dyDescent="0.25">
      <c r="A22" s="5" t="s">
        <v>14</v>
      </c>
      <c r="B22" s="18" t="s">
        <v>23</v>
      </c>
      <c r="C22" s="6">
        <f>+AMMORTAMENTO!$F$6</f>
        <v>0</v>
      </c>
      <c r="D22" s="6">
        <f>+AMMORTAMENTO!$F$6</f>
        <v>0</v>
      </c>
      <c r="E22" s="6">
        <f>+AMMORTAMENTO!$F$6</f>
        <v>0</v>
      </c>
      <c r="F22" s="6">
        <f>+AMMORTAMENTO!$F$6</f>
        <v>0</v>
      </c>
      <c r="G22" s="6">
        <f>+AMMORTAMENTO!$F$6</f>
        <v>0</v>
      </c>
      <c r="H22" s="6">
        <f>+AMMORTAMENTO!$F$6</f>
        <v>0</v>
      </c>
      <c r="I22" s="6">
        <f>+AMMORTAMENTO!$F$6</f>
        <v>0</v>
      </c>
      <c r="J22" s="6">
        <f>+AMMORTAMENTO!$F$6</f>
        <v>0</v>
      </c>
      <c r="K22" s="6">
        <f>+AMMORTAMENTO!$F$6</f>
        <v>0</v>
      </c>
      <c r="L22" s="7">
        <f t="shared" si="1"/>
        <v>0</v>
      </c>
      <c r="N22" s="11"/>
    </row>
    <row r="23" spans="1:17" x14ac:dyDescent="0.25">
      <c r="A23" s="14" t="s">
        <v>14</v>
      </c>
      <c r="B23" s="19" t="s">
        <v>24</v>
      </c>
      <c r="C23" s="15"/>
      <c r="D23" s="15"/>
      <c r="E23" s="15"/>
      <c r="F23" s="15"/>
      <c r="G23" s="15"/>
      <c r="H23" s="15"/>
      <c r="I23" s="15"/>
      <c r="J23" s="15"/>
      <c r="K23" s="15"/>
      <c r="L23" s="67">
        <f t="shared" si="1"/>
        <v>0</v>
      </c>
    </row>
    <row r="24" spans="1:17" x14ac:dyDescent="0.25">
      <c r="A24" s="5"/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7" x14ac:dyDescent="0.25">
      <c r="A25" s="5"/>
      <c r="B25" s="16" t="s">
        <v>25</v>
      </c>
      <c r="C25" s="7">
        <f>+SUM(C22:C23)</f>
        <v>0</v>
      </c>
      <c r="D25" s="7">
        <f t="shared" ref="D25:K25" si="4">+SUM(D22:D23)</f>
        <v>0</v>
      </c>
      <c r="E25" s="7">
        <f t="shared" si="4"/>
        <v>0</v>
      </c>
      <c r="F25" s="7">
        <f t="shared" si="4"/>
        <v>0</v>
      </c>
      <c r="G25" s="7">
        <f t="shared" si="4"/>
        <v>0</v>
      </c>
      <c r="H25" s="7">
        <f t="shared" si="4"/>
        <v>0</v>
      </c>
      <c r="I25" s="7">
        <f t="shared" si="4"/>
        <v>0</v>
      </c>
      <c r="J25" s="7">
        <f t="shared" si="4"/>
        <v>0</v>
      </c>
      <c r="K25" s="7">
        <f t="shared" si="4"/>
        <v>0</v>
      </c>
      <c r="L25" s="7">
        <f t="shared" si="1"/>
        <v>0</v>
      </c>
    </row>
    <row r="26" spans="1:17" x14ac:dyDescent="0.25">
      <c r="A26" s="5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7" x14ac:dyDescent="0.25">
      <c r="A27" s="5"/>
      <c r="B27" s="16" t="s">
        <v>26</v>
      </c>
      <c r="C27" s="7">
        <f>+C20-C25</f>
        <v>0</v>
      </c>
      <c r="D27" s="7">
        <f t="shared" ref="D27:K27" si="5">+D20-D25</f>
        <v>0</v>
      </c>
      <c r="E27" s="7">
        <f t="shared" si="5"/>
        <v>0</v>
      </c>
      <c r="F27" s="7">
        <f t="shared" si="5"/>
        <v>0</v>
      </c>
      <c r="G27" s="7">
        <f t="shared" si="5"/>
        <v>0</v>
      </c>
      <c r="H27" s="7">
        <f t="shared" si="5"/>
        <v>0</v>
      </c>
      <c r="I27" s="7">
        <f t="shared" si="5"/>
        <v>0</v>
      </c>
      <c r="J27" s="7">
        <f t="shared" si="5"/>
        <v>0</v>
      </c>
      <c r="K27" s="7">
        <f t="shared" si="5"/>
        <v>0</v>
      </c>
      <c r="L27" s="7">
        <f t="shared" si="1"/>
        <v>0</v>
      </c>
    </row>
    <row r="28" spans="1:17" x14ac:dyDescent="0.25">
      <c r="A28" s="5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7" x14ac:dyDescent="0.25">
      <c r="A29" s="5" t="s">
        <v>14</v>
      </c>
      <c r="B29" s="5" t="s">
        <v>27</v>
      </c>
      <c r="C29" s="6">
        <f>+'ONERI FINANZIARI'!F5</f>
        <v>0</v>
      </c>
      <c r="D29" s="6">
        <f>+'ONERI FINANZIARI'!F6</f>
        <v>0</v>
      </c>
      <c r="E29" s="6">
        <f>+'ONERI FINANZIARI'!F7</f>
        <v>0</v>
      </c>
      <c r="F29" s="6">
        <f>+'ONERI FINANZIARI'!F8</f>
        <v>0</v>
      </c>
      <c r="G29" s="6">
        <f>+'ONERI FINANZIARI'!F9</f>
        <v>0</v>
      </c>
      <c r="H29" s="6">
        <f>+'ONERI FINANZIARI'!F10</f>
        <v>0</v>
      </c>
      <c r="I29" s="6">
        <f>+'ONERI FINANZIARI'!F11</f>
        <v>0</v>
      </c>
      <c r="J29" s="6">
        <f>+'ONERI FINANZIARI'!F12</f>
        <v>0</v>
      </c>
      <c r="K29" s="6">
        <f>+'ONERI FINANZIARI'!F13</f>
        <v>0</v>
      </c>
      <c r="L29" s="7">
        <f>+SUM(C29:K29)</f>
        <v>0</v>
      </c>
    </row>
    <row r="30" spans="1:17" x14ac:dyDescent="0.25">
      <c r="A30" s="5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7" x14ac:dyDescent="0.25">
      <c r="A31" s="5"/>
      <c r="B31" s="16" t="s">
        <v>28</v>
      </c>
      <c r="C31" s="7">
        <f>+C27-C29</f>
        <v>0</v>
      </c>
      <c r="D31" s="7">
        <f t="shared" ref="D31:K31" si="6">+D27-D29</f>
        <v>0</v>
      </c>
      <c r="E31" s="7">
        <f t="shared" si="6"/>
        <v>0</v>
      </c>
      <c r="F31" s="7">
        <f t="shared" si="6"/>
        <v>0</v>
      </c>
      <c r="G31" s="7">
        <f t="shared" si="6"/>
        <v>0</v>
      </c>
      <c r="H31" s="7">
        <f t="shared" si="6"/>
        <v>0</v>
      </c>
      <c r="I31" s="7">
        <f t="shared" si="6"/>
        <v>0</v>
      </c>
      <c r="J31" s="7">
        <f t="shared" si="6"/>
        <v>0</v>
      </c>
      <c r="K31" s="7">
        <f t="shared" si="6"/>
        <v>0</v>
      </c>
      <c r="L31" s="7">
        <f t="shared" si="1"/>
        <v>0</v>
      </c>
    </row>
    <row r="32" spans="1:17" x14ac:dyDescent="0.25">
      <c r="A32" s="5"/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3" x14ac:dyDescent="0.25">
      <c r="A33" s="12" t="s">
        <v>14</v>
      </c>
      <c r="B33" s="12" t="s">
        <v>29</v>
      </c>
      <c r="C33" s="60">
        <f>+SUM(C34:C35)</f>
        <v>0</v>
      </c>
      <c r="D33" s="60">
        <f t="shared" ref="D33:K33" si="7">+SUM(D34:D35)</f>
        <v>0</v>
      </c>
      <c r="E33" s="60">
        <f t="shared" si="7"/>
        <v>0</v>
      </c>
      <c r="F33" s="60">
        <f t="shared" si="7"/>
        <v>0</v>
      </c>
      <c r="G33" s="60">
        <f t="shared" si="7"/>
        <v>0</v>
      </c>
      <c r="H33" s="60">
        <f t="shared" si="7"/>
        <v>0</v>
      </c>
      <c r="I33" s="60">
        <f t="shared" si="7"/>
        <v>0</v>
      </c>
      <c r="J33" s="60">
        <f t="shared" si="7"/>
        <v>0</v>
      </c>
      <c r="K33" s="60">
        <f t="shared" si="7"/>
        <v>0</v>
      </c>
      <c r="L33" s="7">
        <f t="shared" si="1"/>
        <v>0</v>
      </c>
    </row>
    <row r="34" spans="1:13" x14ac:dyDescent="0.25">
      <c r="A34" s="5"/>
      <c r="B34" s="59" t="s">
        <v>127</v>
      </c>
      <c r="C34" s="61" t="str">
        <f>+IF(C31&gt;0, 0.24*C31,"")</f>
        <v/>
      </c>
      <c r="D34" s="61" t="str">
        <f t="shared" ref="D34:K34" si="8">+IF(D31&gt;0, 0.24*D31,"")</f>
        <v/>
      </c>
      <c r="E34" s="61" t="str">
        <f t="shared" si="8"/>
        <v/>
      </c>
      <c r="F34" s="61" t="str">
        <f t="shared" si="8"/>
        <v/>
      </c>
      <c r="G34" s="61" t="str">
        <f t="shared" si="8"/>
        <v/>
      </c>
      <c r="H34" s="61" t="str">
        <f t="shared" si="8"/>
        <v/>
      </c>
      <c r="I34" s="61" t="str">
        <f t="shared" si="8"/>
        <v/>
      </c>
      <c r="J34" s="61" t="str">
        <f t="shared" si="8"/>
        <v/>
      </c>
      <c r="K34" s="61" t="str">
        <f t="shared" si="8"/>
        <v/>
      </c>
      <c r="L34" s="6"/>
    </row>
    <row r="35" spans="1:13" x14ac:dyDescent="0.25">
      <c r="A35" s="5"/>
      <c r="B35" s="59" t="s">
        <v>128</v>
      </c>
      <c r="C35" s="61" t="str">
        <f>+IF((C6-(SUM(C12:C16)+SUM(C8:C10)))&gt;0, 0.039*(C6-(SUM(C12:C16)+SUM(C8:C10))), "")</f>
        <v/>
      </c>
      <c r="D35" s="61" t="str">
        <f t="shared" ref="D35:K35" si="9">+IF((D6-(SUM(D12:D16)+SUM(D8:D10)))&gt;0, 0.039*(D6-(SUM(D12:D16)+SUM(D8:D10))), "")</f>
        <v/>
      </c>
      <c r="E35" s="61" t="str">
        <f t="shared" si="9"/>
        <v/>
      </c>
      <c r="F35" s="61" t="str">
        <f t="shared" si="9"/>
        <v/>
      </c>
      <c r="G35" s="61" t="str">
        <f t="shared" si="9"/>
        <v/>
      </c>
      <c r="H35" s="61" t="str">
        <f t="shared" si="9"/>
        <v/>
      </c>
      <c r="I35" s="61" t="str">
        <f t="shared" si="9"/>
        <v/>
      </c>
      <c r="J35" s="61" t="str">
        <f t="shared" si="9"/>
        <v/>
      </c>
      <c r="K35" s="61" t="str">
        <f t="shared" si="9"/>
        <v/>
      </c>
      <c r="L35" s="7">
        <f t="shared" si="1"/>
        <v>0</v>
      </c>
    </row>
    <row r="36" spans="1:13" x14ac:dyDescent="0.25">
      <c r="A36" s="5"/>
      <c r="B36" s="16" t="s">
        <v>30</v>
      </c>
      <c r="C36" s="7">
        <f>+C31-C33</f>
        <v>0</v>
      </c>
      <c r="D36" s="7">
        <f t="shared" ref="D36:K36" si="10">+D31-D33</f>
        <v>0</v>
      </c>
      <c r="E36" s="7">
        <f t="shared" si="10"/>
        <v>0</v>
      </c>
      <c r="F36" s="7">
        <f t="shared" si="10"/>
        <v>0</v>
      </c>
      <c r="G36" s="7">
        <f t="shared" si="10"/>
        <v>0</v>
      </c>
      <c r="H36" s="7">
        <f t="shared" si="10"/>
        <v>0</v>
      </c>
      <c r="I36" s="7">
        <f t="shared" si="10"/>
        <v>0</v>
      </c>
      <c r="J36" s="7">
        <f t="shared" si="10"/>
        <v>0</v>
      </c>
      <c r="K36" s="7">
        <f t="shared" si="10"/>
        <v>0</v>
      </c>
      <c r="L36" s="7">
        <f t="shared" si="1"/>
        <v>0</v>
      </c>
    </row>
    <row r="38" spans="1:13" x14ac:dyDescent="0.25">
      <c r="C38" s="11"/>
    </row>
    <row r="40" spans="1:13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20"/>
    </row>
  </sheetData>
  <mergeCells count="1">
    <mergeCell ref="A2:B2"/>
  </mergeCells>
  <pageMargins left="0.2" right="0.2" top="0.74803149606299213" bottom="0.17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8"/>
  <sheetViews>
    <sheetView showGridLines="0" workbookViewId="0">
      <selection activeCell="A29" sqref="A29"/>
    </sheetView>
  </sheetViews>
  <sheetFormatPr defaultRowHeight="15" x14ac:dyDescent="0.25"/>
  <cols>
    <col min="1" max="1" width="36.5703125" bestFit="1" customWidth="1"/>
    <col min="2" max="2" width="8.42578125" style="25" bestFit="1" customWidth="1"/>
  </cols>
  <sheetData>
    <row r="1" spans="1:2" s="21" customFormat="1" ht="17.100000000000001" customHeight="1" x14ac:dyDescent="0.25">
      <c r="A1" s="90" t="s">
        <v>145</v>
      </c>
      <c r="B1" s="90"/>
    </row>
    <row r="2" spans="1:2" s="21" customFormat="1" ht="17.100000000000001" customHeight="1" x14ac:dyDescent="0.25">
      <c r="A2" s="22" t="s">
        <v>31</v>
      </c>
      <c r="B2" s="23" t="s">
        <v>32</v>
      </c>
    </row>
    <row r="3" spans="1:2" x14ac:dyDescent="0.25">
      <c r="A3" s="26" t="s">
        <v>34</v>
      </c>
      <c r="B3" s="26"/>
    </row>
    <row r="4" spans="1:2" x14ac:dyDescent="0.25">
      <c r="A4" s="5" t="s">
        <v>35</v>
      </c>
      <c r="B4" s="70">
        <v>0</v>
      </c>
    </row>
    <row r="5" spans="1:2" x14ac:dyDescent="0.25">
      <c r="A5" s="5" t="s">
        <v>36</v>
      </c>
      <c r="B5" s="70">
        <v>0</v>
      </c>
    </row>
    <row r="6" spans="1:2" x14ac:dyDescent="0.25">
      <c r="A6" s="5" t="s">
        <v>146</v>
      </c>
      <c r="B6" s="70">
        <v>0</v>
      </c>
    </row>
    <row r="7" spans="1:2" x14ac:dyDescent="0.25">
      <c r="A7" s="5" t="s">
        <v>39</v>
      </c>
      <c r="B7" s="70">
        <v>0</v>
      </c>
    </row>
    <row r="8" spans="1:2" x14ac:dyDescent="0.25">
      <c r="A8" s="5" t="s">
        <v>147</v>
      </c>
      <c r="B8" s="70">
        <v>0</v>
      </c>
    </row>
    <row r="9" spans="1:2" x14ac:dyDescent="0.25">
      <c r="A9" s="5" t="s">
        <v>37</v>
      </c>
      <c r="B9" s="70">
        <v>0</v>
      </c>
    </row>
    <row r="10" spans="1:2" x14ac:dyDescent="0.25">
      <c r="A10" s="5" t="s">
        <v>148</v>
      </c>
      <c r="B10" s="70">
        <v>0</v>
      </c>
    </row>
    <row r="11" spans="1:2" x14ac:dyDescent="0.25">
      <c r="A11" s="5" t="s">
        <v>149</v>
      </c>
      <c r="B11" s="70">
        <v>0</v>
      </c>
    </row>
    <row r="12" spans="1:2" x14ac:dyDescent="0.25">
      <c r="A12" s="5" t="s">
        <v>150</v>
      </c>
      <c r="B12" s="70">
        <v>0</v>
      </c>
    </row>
    <row r="13" spans="1:2" x14ac:dyDescent="0.25">
      <c r="A13" s="5" t="s">
        <v>151</v>
      </c>
      <c r="B13" s="70">
        <v>0</v>
      </c>
    </row>
    <row r="14" spans="1:2" x14ac:dyDescent="0.25">
      <c r="A14" s="5" t="s">
        <v>152</v>
      </c>
      <c r="B14" s="70">
        <v>0</v>
      </c>
    </row>
    <row r="15" spans="1:2" x14ac:dyDescent="0.25">
      <c r="A15" s="26" t="s">
        <v>153</v>
      </c>
      <c r="B15" s="26"/>
    </row>
    <row r="16" spans="1:2" x14ac:dyDescent="0.25">
      <c r="A16" s="5" t="s">
        <v>154</v>
      </c>
      <c r="B16" s="70">
        <v>0</v>
      </c>
    </row>
    <row r="17" spans="1:2" x14ac:dyDescent="0.25">
      <c r="A17" s="5" t="s">
        <v>155</v>
      </c>
      <c r="B17" s="70">
        <v>0</v>
      </c>
    </row>
    <row r="18" spans="1:2" x14ac:dyDescent="0.25">
      <c r="A18" s="26" t="s">
        <v>156</v>
      </c>
      <c r="B18" s="26"/>
    </row>
    <row r="19" spans="1:2" x14ac:dyDescent="0.25">
      <c r="A19" s="5" t="s">
        <v>157</v>
      </c>
      <c r="B19" s="70">
        <v>0</v>
      </c>
    </row>
    <row r="20" spans="1:2" x14ac:dyDescent="0.25">
      <c r="A20" s="5" t="s">
        <v>158</v>
      </c>
      <c r="B20" s="70">
        <v>0</v>
      </c>
    </row>
    <row r="21" spans="1:2" x14ac:dyDescent="0.25">
      <c r="A21" s="5" t="s">
        <v>159</v>
      </c>
      <c r="B21" s="70">
        <v>0</v>
      </c>
    </row>
    <row r="22" spans="1:2" x14ac:dyDescent="0.25">
      <c r="A22" s="5" t="s">
        <v>160</v>
      </c>
      <c r="B22" s="70">
        <v>0</v>
      </c>
    </row>
    <row r="23" spans="1:2" x14ac:dyDescent="0.25">
      <c r="A23" s="5" t="s">
        <v>161</v>
      </c>
      <c r="B23" s="70">
        <v>0</v>
      </c>
    </row>
    <row r="24" spans="1:2" x14ac:dyDescent="0.25">
      <c r="A24" s="5" t="s">
        <v>161</v>
      </c>
      <c r="B24" s="70">
        <v>0</v>
      </c>
    </row>
    <row r="25" spans="1:2" x14ac:dyDescent="0.25">
      <c r="A25" s="5" t="s">
        <v>162</v>
      </c>
      <c r="B25" s="70">
        <v>0</v>
      </c>
    </row>
    <row r="26" spans="1:2" x14ac:dyDescent="0.25">
      <c r="A26" s="5" t="s">
        <v>175</v>
      </c>
      <c r="B26" s="70">
        <v>0</v>
      </c>
    </row>
    <row r="27" spans="1:2" x14ac:dyDescent="0.25">
      <c r="A27" s="5" t="s">
        <v>174</v>
      </c>
      <c r="B27" s="70">
        <v>0</v>
      </c>
    </row>
    <row r="28" spans="1:2" x14ac:dyDescent="0.25">
      <c r="A28" s="5" t="s">
        <v>173</v>
      </c>
      <c r="B28" s="70">
        <v>0</v>
      </c>
    </row>
    <row r="29" spans="1:2" x14ac:dyDescent="0.25">
      <c r="A29" s="26" t="s">
        <v>60</v>
      </c>
      <c r="B29" s="26"/>
    </row>
    <row r="30" spans="1:2" x14ac:dyDescent="0.25">
      <c r="A30" s="5" t="s">
        <v>163</v>
      </c>
      <c r="B30" s="70">
        <v>0</v>
      </c>
    </row>
    <row r="31" spans="1:2" x14ac:dyDescent="0.25">
      <c r="A31" s="5" t="s">
        <v>164</v>
      </c>
      <c r="B31" s="70">
        <v>0</v>
      </c>
    </row>
    <row r="32" spans="1:2" x14ac:dyDescent="0.25">
      <c r="A32" s="5" t="s">
        <v>165</v>
      </c>
      <c r="B32" s="70">
        <v>0</v>
      </c>
    </row>
    <row r="33" spans="1:2" x14ac:dyDescent="0.25">
      <c r="A33" s="5" t="s">
        <v>166</v>
      </c>
      <c r="B33" s="70">
        <v>0</v>
      </c>
    </row>
    <row r="34" spans="1:2" x14ac:dyDescent="0.25">
      <c r="A34" s="26" t="s">
        <v>167</v>
      </c>
      <c r="B34" s="26"/>
    </row>
    <row r="35" spans="1:2" x14ac:dyDescent="0.25">
      <c r="A35" s="5" t="s">
        <v>168</v>
      </c>
      <c r="B35" s="70">
        <v>0</v>
      </c>
    </row>
    <row r="36" spans="1:2" x14ac:dyDescent="0.25">
      <c r="A36" s="5" t="s">
        <v>169</v>
      </c>
      <c r="B36" s="70">
        <v>0</v>
      </c>
    </row>
    <row r="37" spans="1:2" x14ac:dyDescent="0.25">
      <c r="A37" s="26" t="s">
        <v>170</v>
      </c>
      <c r="B37" s="26"/>
    </row>
    <row r="38" spans="1:2" x14ac:dyDescent="0.25">
      <c r="A38" s="5" t="s">
        <v>171</v>
      </c>
      <c r="B38" s="70">
        <v>0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1"/>
  <sheetViews>
    <sheetView showGridLines="0" workbookViewId="0">
      <selection activeCell="A20" sqref="A20:XFD20"/>
    </sheetView>
  </sheetViews>
  <sheetFormatPr defaultRowHeight="15" x14ac:dyDescent="0.25"/>
  <cols>
    <col min="1" max="1" width="36.5703125" bestFit="1" customWidth="1"/>
    <col min="2" max="2" width="8.42578125" style="25" bestFit="1" customWidth="1"/>
    <col min="3" max="3" width="20" style="25" bestFit="1" customWidth="1"/>
    <col min="4" max="4" width="20" bestFit="1" customWidth="1"/>
  </cols>
  <sheetData>
    <row r="1" spans="1:6" s="21" customFormat="1" ht="17.100000000000001" customHeight="1" x14ac:dyDescent="0.25">
      <c r="A1" s="91" t="s">
        <v>73</v>
      </c>
      <c r="B1" s="91"/>
      <c r="C1" s="91"/>
      <c r="D1" s="91"/>
    </row>
    <row r="2" spans="1:6" s="21" customFormat="1" ht="17.100000000000001" customHeight="1" x14ac:dyDescent="0.25">
      <c r="A2" s="22" t="s">
        <v>31</v>
      </c>
      <c r="B2" s="23" t="s">
        <v>74</v>
      </c>
      <c r="C2" s="22" t="s">
        <v>33</v>
      </c>
      <c r="D2" s="22" t="s">
        <v>75</v>
      </c>
    </row>
    <row r="3" spans="1:6" s="21" customFormat="1" ht="17.100000000000001" customHeight="1" x14ac:dyDescent="0.25">
      <c r="A3" s="26" t="s">
        <v>46</v>
      </c>
      <c r="B3" s="26"/>
      <c r="C3" s="26"/>
      <c r="D3" s="26"/>
    </row>
    <row r="4" spans="1:6" x14ac:dyDescent="0.25">
      <c r="A4" s="5" t="s">
        <v>76</v>
      </c>
      <c r="B4" s="70">
        <v>0</v>
      </c>
      <c r="C4" s="84"/>
      <c r="D4" s="24">
        <f>+B4*C4</f>
        <v>0</v>
      </c>
    </row>
    <row r="5" spans="1:6" x14ac:dyDescent="0.25">
      <c r="A5" s="5" t="s">
        <v>36</v>
      </c>
      <c r="B5" s="70">
        <v>0</v>
      </c>
      <c r="C5" s="84"/>
      <c r="D5" s="24">
        <f t="shared" ref="D5:D50" si="0">+B5*C5</f>
        <v>0</v>
      </c>
      <c r="F5" s="24"/>
    </row>
    <row r="6" spans="1:6" x14ac:dyDescent="0.25">
      <c r="A6" s="5" t="s">
        <v>38</v>
      </c>
      <c r="B6" s="70">
        <v>0</v>
      </c>
      <c r="C6" s="84"/>
      <c r="D6" s="24">
        <f t="shared" si="0"/>
        <v>0</v>
      </c>
    </row>
    <row r="7" spans="1:6" x14ac:dyDescent="0.25">
      <c r="A7" s="5" t="s">
        <v>40</v>
      </c>
      <c r="B7" s="70">
        <v>0</v>
      </c>
      <c r="C7" s="84"/>
      <c r="D7" s="24">
        <f t="shared" si="0"/>
        <v>0</v>
      </c>
    </row>
    <row r="8" spans="1:6" x14ac:dyDescent="0.25">
      <c r="A8" s="5" t="s">
        <v>77</v>
      </c>
      <c r="B8" s="70">
        <v>0</v>
      </c>
      <c r="C8" s="84"/>
      <c r="D8" s="24">
        <f t="shared" si="0"/>
        <v>0</v>
      </c>
    </row>
    <row r="9" spans="1:6" x14ac:dyDescent="0.25">
      <c r="A9" s="5" t="s">
        <v>78</v>
      </c>
      <c r="B9" s="70">
        <v>0</v>
      </c>
      <c r="C9" s="84"/>
      <c r="D9" s="24">
        <f t="shared" si="0"/>
        <v>0</v>
      </c>
    </row>
    <row r="10" spans="1:6" x14ac:dyDescent="0.25">
      <c r="A10" s="5" t="s">
        <v>41</v>
      </c>
      <c r="B10" s="70">
        <v>0</v>
      </c>
      <c r="C10" s="84"/>
      <c r="D10" s="24">
        <f t="shared" si="0"/>
        <v>0</v>
      </c>
    </row>
    <row r="11" spans="1:6" x14ac:dyDescent="0.25">
      <c r="A11" s="5" t="s">
        <v>79</v>
      </c>
      <c r="B11" s="70">
        <v>0</v>
      </c>
      <c r="C11" s="84"/>
      <c r="D11" s="24">
        <f t="shared" si="0"/>
        <v>0</v>
      </c>
    </row>
    <row r="12" spans="1:6" x14ac:dyDescent="0.25">
      <c r="A12" s="5" t="s">
        <v>80</v>
      </c>
      <c r="B12" s="70">
        <v>0</v>
      </c>
      <c r="C12" s="84"/>
      <c r="D12" s="24">
        <f t="shared" si="0"/>
        <v>0</v>
      </c>
    </row>
    <row r="13" spans="1:6" x14ac:dyDescent="0.25">
      <c r="A13" s="5" t="s">
        <v>81</v>
      </c>
      <c r="B13" s="70">
        <v>0</v>
      </c>
      <c r="C13" s="84"/>
      <c r="D13" s="24">
        <f t="shared" si="0"/>
        <v>0</v>
      </c>
    </row>
    <row r="14" spans="1:6" x14ac:dyDescent="0.25">
      <c r="A14" s="5" t="s">
        <v>82</v>
      </c>
      <c r="B14" s="70">
        <v>0</v>
      </c>
      <c r="C14" s="84"/>
      <c r="D14" s="24">
        <f t="shared" si="0"/>
        <v>0</v>
      </c>
    </row>
    <row r="15" spans="1:6" x14ac:dyDescent="0.25">
      <c r="A15" s="5" t="s">
        <v>42</v>
      </c>
      <c r="B15" s="70">
        <v>0</v>
      </c>
      <c r="C15" s="84"/>
      <c r="D15" s="24">
        <f t="shared" si="0"/>
        <v>0</v>
      </c>
    </row>
    <row r="16" spans="1:6" x14ac:dyDescent="0.25">
      <c r="A16" s="5" t="s">
        <v>43</v>
      </c>
      <c r="B16" s="70">
        <v>0</v>
      </c>
      <c r="C16" s="84"/>
      <c r="D16" s="24">
        <f t="shared" si="0"/>
        <v>0</v>
      </c>
    </row>
    <row r="17" spans="1:4" x14ac:dyDescent="0.25">
      <c r="A17" s="5" t="s">
        <v>44</v>
      </c>
      <c r="B17" s="70">
        <v>0</v>
      </c>
      <c r="C17" s="84"/>
      <c r="D17" s="24">
        <f t="shared" si="0"/>
        <v>0</v>
      </c>
    </row>
    <row r="18" spans="1:4" x14ac:dyDescent="0.25">
      <c r="A18" s="5" t="s">
        <v>45</v>
      </c>
      <c r="B18" s="70">
        <v>0</v>
      </c>
      <c r="C18" s="84"/>
      <c r="D18" s="24">
        <f t="shared" si="0"/>
        <v>0</v>
      </c>
    </row>
    <row r="19" spans="1:4" x14ac:dyDescent="0.25">
      <c r="A19" s="18" t="s">
        <v>47</v>
      </c>
      <c r="B19" s="70">
        <v>0</v>
      </c>
      <c r="C19" s="84"/>
      <c r="D19" s="24">
        <f t="shared" si="0"/>
        <v>0</v>
      </c>
    </row>
    <row r="20" spans="1:4" x14ac:dyDescent="0.25">
      <c r="A20" s="18" t="s">
        <v>48</v>
      </c>
      <c r="B20" s="70">
        <v>0</v>
      </c>
      <c r="C20" s="84"/>
      <c r="D20" s="24">
        <f t="shared" si="0"/>
        <v>0</v>
      </c>
    </row>
    <row r="21" spans="1:4" x14ac:dyDescent="0.25">
      <c r="A21" s="5" t="s">
        <v>49</v>
      </c>
      <c r="B21" s="70">
        <v>0</v>
      </c>
      <c r="C21" s="84"/>
      <c r="D21" s="24">
        <f t="shared" si="0"/>
        <v>0</v>
      </c>
    </row>
    <row r="22" spans="1:4" x14ac:dyDescent="0.25">
      <c r="A22" s="5" t="s">
        <v>50</v>
      </c>
      <c r="B22" s="70">
        <v>0</v>
      </c>
      <c r="C22" s="84"/>
      <c r="D22" s="24">
        <f t="shared" si="0"/>
        <v>0</v>
      </c>
    </row>
    <row r="23" spans="1:4" x14ac:dyDescent="0.25">
      <c r="A23" s="5" t="s">
        <v>51</v>
      </c>
      <c r="B23" s="70">
        <v>0</v>
      </c>
      <c r="C23" s="84"/>
      <c r="D23" s="24">
        <f t="shared" si="0"/>
        <v>0</v>
      </c>
    </row>
    <row r="24" spans="1:4" x14ac:dyDescent="0.25">
      <c r="A24" s="26" t="s">
        <v>52</v>
      </c>
      <c r="B24" s="26"/>
      <c r="C24" s="85"/>
      <c r="D24" s="26"/>
    </row>
    <row r="25" spans="1:4" x14ac:dyDescent="0.25">
      <c r="A25" s="18" t="s">
        <v>53</v>
      </c>
      <c r="B25" s="71">
        <v>0</v>
      </c>
      <c r="C25" s="84"/>
      <c r="D25" s="24">
        <f t="shared" si="0"/>
        <v>0</v>
      </c>
    </row>
    <row r="26" spans="1:4" x14ac:dyDescent="0.25">
      <c r="A26" s="18" t="s">
        <v>54</v>
      </c>
      <c r="B26" s="71">
        <v>0</v>
      </c>
      <c r="C26" s="84"/>
      <c r="D26" s="24">
        <f t="shared" si="0"/>
        <v>0</v>
      </c>
    </row>
    <row r="27" spans="1:4" x14ac:dyDescent="0.25">
      <c r="A27" s="18" t="s">
        <v>55</v>
      </c>
      <c r="B27" s="71">
        <v>0</v>
      </c>
      <c r="C27" s="84"/>
      <c r="D27" s="24">
        <f t="shared" si="0"/>
        <v>0</v>
      </c>
    </row>
    <row r="28" spans="1:4" x14ac:dyDescent="0.25">
      <c r="A28" s="18" t="s">
        <v>56</v>
      </c>
      <c r="B28" s="71">
        <v>0</v>
      </c>
      <c r="C28" s="84"/>
      <c r="D28" s="24">
        <f t="shared" si="0"/>
        <v>0</v>
      </c>
    </row>
    <row r="29" spans="1:4" x14ac:dyDescent="0.25">
      <c r="A29" s="18" t="s">
        <v>57</v>
      </c>
      <c r="B29" s="71">
        <v>0</v>
      </c>
      <c r="C29" s="84"/>
      <c r="D29" s="24">
        <f t="shared" si="0"/>
        <v>0</v>
      </c>
    </row>
    <row r="30" spans="1:4" x14ac:dyDescent="0.25">
      <c r="A30" s="5" t="s">
        <v>58</v>
      </c>
      <c r="B30" s="70">
        <v>0</v>
      </c>
      <c r="C30" s="84"/>
      <c r="D30" s="24">
        <f t="shared" si="0"/>
        <v>0</v>
      </c>
    </row>
    <row r="31" spans="1:4" x14ac:dyDescent="0.25">
      <c r="A31" s="5" t="s">
        <v>59</v>
      </c>
      <c r="B31" s="70">
        <v>0</v>
      </c>
      <c r="C31" s="84"/>
      <c r="D31" s="24">
        <f t="shared" si="0"/>
        <v>0</v>
      </c>
    </row>
    <row r="32" spans="1:4" x14ac:dyDescent="0.25">
      <c r="A32" s="26" t="s">
        <v>60</v>
      </c>
      <c r="B32" s="26"/>
      <c r="C32" s="85"/>
      <c r="D32" s="26"/>
    </row>
    <row r="33" spans="1:4" x14ac:dyDescent="0.25">
      <c r="A33" s="27" t="s">
        <v>83</v>
      </c>
      <c r="B33" s="70">
        <v>0</v>
      </c>
      <c r="C33" s="86"/>
      <c r="D33" s="24">
        <f t="shared" si="0"/>
        <v>0</v>
      </c>
    </row>
    <row r="34" spans="1:4" x14ac:dyDescent="0.25">
      <c r="A34" s="27" t="s">
        <v>61</v>
      </c>
      <c r="B34" s="70">
        <v>0</v>
      </c>
      <c r="C34" s="84"/>
      <c r="D34" s="24">
        <f t="shared" si="0"/>
        <v>0</v>
      </c>
    </row>
    <row r="35" spans="1:4" x14ac:dyDescent="0.25">
      <c r="A35" s="27" t="s">
        <v>62</v>
      </c>
      <c r="B35" s="70">
        <v>0</v>
      </c>
      <c r="C35" s="84"/>
      <c r="D35" s="24">
        <f t="shared" si="0"/>
        <v>0</v>
      </c>
    </row>
    <row r="36" spans="1:4" x14ac:dyDescent="0.25">
      <c r="A36" s="27" t="s">
        <v>63</v>
      </c>
      <c r="B36" s="70">
        <v>0</v>
      </c>
      <c r="C36" s="84"/>
      <c r="D36" s="24">
        <f t="shared" si="0"/>
        <v>0</v>
      </c>
    </row>
    <row r="37" spans="1:4" x14ac:dyDescent="0.25">
      <c r="A37" s="27" t="s">
        <v>64</v>
      </c>
      <c r="B37" s="70">
        <v>0</v>
      </c>
      <c r="C37" s="84"/>
      <c r="D37" s="24">
        <f t="shared" si="0"/>
        <v>0</v>
      </c>
    </row>
    <row r="38" spans="1:4" x14ac:dyDescent="0.25">
      <c r="A38" s="27" t="s">
        <v>65</v>
      </c>
      <c r="B38" s="70">
        <v>0</v>
      </c>
      <c r="C38" s="84"/>
      <c r="D38" s="24">
        <f t="shared" si="0"/>
        <v>0</v>
      </c>
    </row>
    <row r="39" spans="1:4" x14ac:dyDescent="0.25">
      <c r="A39" s="27" t="s">
        <v>66</v>
      </c>
      <c r="B39" s="70">
        <v>0</v>
      </c>
      <c r="C39" s="84"/>
      <c r="D39" s="24">
        <f t="shared" si="0"/>
        <v>0</v>
      </c>
    </row>
    <row r="40" spans="1:4" x14ac:dyDescent="0.25">
      <c r="A40" s="27" t="s">
        <v>67</v>
      </c>
      <c r="B40" s="70">
        <v>0</v>
      </c>
      <c r="C40" s="84"/>
      <c r="D40" s="24">
        <f t="shared" si="0"/>
        <v>0</v>
      </c>
    </row>
    <row r="41" spans="1:4" x14ac:dyDescent="0.25">
      <c r="A41" s="27" t="s">
        <v>68</v>
      </c>
      <c r="B41" s="70">
        <v>0</v>
      </c>
      <c r="C41" s="84"/>
      <c r="D41" s="24">
        <f t="shared" si="0"/>
        <v>0</v>
      </c>
    </row>
    <row r="42" spans="1:4" x14ac:dyDescent="0.25">
      <c r="A42" s="27" t="s">
        <v>84</v>
      </c>
      <c r="B42" s="70">
        <v>0</v>
      </c>
      <c r="C42" s="84"/>
      <c r="D42" s="24">
        <f t="shared" si="0"/>
        <v>0</v>
      </c>
    </row>
    <row r="43" spans="1:4" x14ac:dyDescent="0.25">
      <c r="A43" s="27" t="s">
        <v>85</v>
      </c>
      <c r="B43" s="70">
        <v>0</v>
      </c>
      <c r="C43" s="84"/>
      <c r="D43" s="24">
        <f t="shared" si="0"/>
        <v>0</v>
      </c>
    </row>
    <row r="44" spans="1:4" x14ac:dyDescent="0.25">
      <c r="A44" s="27" t="s">
        <v>86</v>
      </c>
      <c r="B44" s="87">
        <v>0</v>
      </c>
      <c r="C44" s="84"/>
      <c r="D44" s="24">
        <f t="shared" si="0"/>
        <v>0</v>
      </c>
    </row>
    <row r="45" spans="1:4" x14ac:dyDescent="0.25">
      <c r="A45" s="28" t="s">
        <v>87</v>
      </c>
      <c r="B45" s="70">
        <v>0</v>
      </c>
      <c r="C45" s="84"/>
      <c r="D45" s="24">
        <f t="shared" si="0"/>
        <v>0</v>
      </c>
    </row>
    <row r="46" spans="1:4" s="29" customFormat="1" x14ac:dyDescent="0.25">
      <c r="A46" s="28" t="s">
        <v>88</v>
      </c>
      <c r="B46" s="72">
        <v>0</v>
      </c>
      <c r="C46" s="84"/>
      <c r="D46" s="24">
        <f t="shared" si="0"/>
        <v>0</v>
      </c>
    </row>
    <row r="47" spans="1:4" x14ac:dyDescent="0.25">
      <c r="A47" s="28" t="s">
        <v>69</v>
      </c>
      <c r="B47" s="70">
        <v>0</v>
      </c>
      <c r="C47" s="84"/>
      <c r="D47" s="24">
        <f t="shared" si="0"/>
        <v>0</v>
      </c>
    </row>
    <row r="48" spans="1:4" x14ac:dyDescent="0.25">
      <c r="A48" s="28" t="s">
        <v>70</v>
      </c>
      <c r="B48" s="70">
        <v>0</v>
      </c>
      <c r="C48" s="84"/>
      <c r="D48" s="24">
        <f t="shared" si="0"/>
        <v>0</v>
      </c>
    </row>
    <row r="49" spans="1:4" x14ac:dyDescent="0.25">
      <c r="A49" s="28" t="s">
        <v>71</v>
      </c>
      <c r="B49" s="70">
        <v>0</v>
      </c>
      <c r="C49" s="84"/>
      <c r="D49" s="24">
        <f t="shared" si="0"/>
        <v>0</v>
      </c>
    </row>
    <row r="50" spans="1:4" x14ac:dyDescent="0.25">
      <c r="A50" s="28" t="s">
        <v>89</v>
      </c>
      <c r="B50" s="70">
        <v>0</v>
      </c>
      <c r="C50" s="84"/>
      <c r="D50" s="24">
        <f t="shared" si="0"/>
        <v>0</v>
      </c>
    </row>
    <row r="51" spans="1:4" x14ac:dyDescent="0.25">
      <c r="A51" s="92" t="s">
        <v>90</v>
      </c>
      <c r="B51" s="93"/>
      <c r="C51" s="94"/>
      <c r="D51" s="30">
        <f>+SUM(D3:D50)</f>
        <v>0</v>
      </c>
    </row>
  </sheetData>
  <mergeCells count="2">
    <mergeCell ref="A1:D1"/>
    <mergeCell ref="A51:C51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8"/>
  <sheetViews>
    <sheetView showGridLines="0" workbookViewId="0">
      <selection activeCell="B12" sqref="B12"/>
    </sheetView>
  </sheetViews>
  <sheetFormatPr defaultRowHeight="15" x14ac:dyDescent="0.25"/>
  <cols>
    <col min="1" max="1" width="44.42578125" customWidth="1"/>
    <col min="2" max="2" width="20.5703125" customWidth="1"/>
    <col min="3" max="3" width="15" style="45" customWidth="1"/>
  </cols>
  <sheetData>
    <row r="1" spans="1:3" ht="22.7" customHeight="1" x14ac:dyDescent="0.25"/>
    <row r="2" spans="1:3" s="29" customFormat="1" ht="16.350000000000001" customHeight="1" x14ac:dyDescent="0.25">
      <c r="A2" s="36" t="s">
        <v>114</v>
      </c>
      <c r="B2" s="54"/>
      <c r="C2" s="55"/>
    </row>
    <row r="3" spans="1:3" s="29" customFormat="1" ht="16.350000000000001" customHeight="1" x14ac:dyDescent="0.25">
      <c r="A3" s="36" t="s">
        <v>115</v>
      </c>
      <c r="B3" s="54"/>
      <c r="C3" s="55"/>
    </row>
    <row r="4" spans="1:3" s="29" customFormat="1" ht="16.350000000000001" customHeight="1" x14ac:dyDescent="0.25">
      <c r="A4" s="36" t="s">
        <v>116</v>
      </c>
      <c r="B4" s="50"/>
      <c r="C4" s="55"/>
    </row>
    <row r="7" spans="1:3" s="21" customFormat="1" ht="17.100000000000001" customHeight="1" x14ac:dyDescent="0.25">
      <c r="A7" s="95" t="s">
        <v>108</v>
      </c>
      <c r="B7" s="96"/>
      <c r="C7" s="53"/>
    </row>
    <row r="8" spans="1:3" s="21" customFormat="1" ht="17.100000000000001" customHeight="1" x14ac:dyDescent="0.25">
      <c r="A8" s="35" t="s">
        <v>31</v>
      </c>
      <c r="B8" s="52" t="s">
        <v>117</v>
      </c>
    </row>
    <row r="9" spans="1:3" ht="33.6" customHeight="1" x14ac:dyDescent="0.25">
      <c r="A9" s="33" t="s">
        <v>109</v>
      </c>
      <c r="B9" s="46">
        <f>+B4*(B3+B2)</f>
        <v>0</v>
      </c>
      <c r="C9"/>
    </row>
    <row r="10" spans="1:3" ht="33.6" customHeight="1" x14ac:dyDescent="0.25">
      <c r="A10" s="33" t="s">
        <v>110</v>
      </c>
      <c r="B10" s="51">
        <v>0</v>
      </c>
      <c r="C10"/>
    </row>
    <row r="11" spans="1:3" ht="33.6" customHeight="1" x14ac:dyDescent="0.25">
      <c r="A11" s="33" t="s">
        <v>136</v>
      </c>
      <c r="B11" s="51">
        <v>0</v>
      </c>
      <c r="C11"/>
    </row>
    <row r="12" spans="1:3" ht="33.6" customHeight="1" x14ac:dyDescent="0.25">
      <c r="A12" s="33" t="s">
        <v>111</v>
      </c>
      <c r="B12" s="46">
        <f>+B11*B10*B9</f>
        <v>0</v>
      </c>
      <c r="C12"/>
    </row>
    <row r="13" spans="1:3" ht="33.6" customHeight="1" x14ac:dyDescent="0.25">
      <c r="A13" s="33" t="s">
        <v>112</v>
      </c>
      <c r="B13" s="47">
        <f>+AVERAGE('LIST. PREZZI BAR'!B4:B38)</f>
        <v>0</v>
      </c>
      <c r="C13"/>
    </row>
    <row r="14" spans="1:3" ht="33.6" customHeight="1" x14ac:dyDescent="0.25">
      <c r="A14" s="48" t="s">
        <v>113</v>
      </c>
      <c r="B14" s="49">
        <f>+B13*B12</f>
        <v>0</v>
      </c>
      <c r="C14"/>
    </row>
    <row r="21" spans="3:3" x14ac:dyDescent="0.25">
      <c r="C21"/>
    </row>
    <row r="22" spans="3:3" x14ac:dyDescent="0.25">
      <c r="C22"/>
    </row>
    <row r="23" spans="3:3" x14ac:dyDescent="0.25">
      <c r="C23"/>
    </row>
    <row r="24" spans="3:3" x14ac:dyDescent="0.25">
      <c r="C24"/>
    </row>
    <row r="25" spans="3:3" x14ac:dyDescent="0.25">
      <c r="C25"/>
    </row>
    <row r="26" spans="3:3" x14ac:dyDescent="0.25">
      <c r="C26"/>
    </row>
    <row r="27" spans="3:3" x14ac:dyDescent="0.25">
      <c r="C27"/>
    </row>
    <row r="28" spans="3:3" x14ac:dyDescent="0.25">
      <c r="C28"/>
    </row>
  </sheetData>
  <mergeCells count="1">
    <mergeCell ref="A7:B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33"/>
  <sheetViews>
    <sheetView showGridLines="0" workbookViewId="0">
      <selection activeCell="B11" sqref="B11"/>
    </sheetView>
  </sheetViews>
  <sheetFormatPr defaultRowHeight="15" x14ac:dyDescent="0.25"/>
  <cols>
    <col min="1" max="1" width="59.5703125" bestFit="1" customWidth="1"/>
    <col min="2" max="2" width="24.140625" style="45" customWidth="1"/>
    <col min="3" max="3" width="15" customWidth="1"/>
    <col min="5" max="5" width="53.42578125" bestFit="1" customWidth="1"/>
    <col min="6" max="6" width="19.5703125" bestFit="1" customWidth="1"/>
  </cols>
  <sheetData>
    <row r="2" spans="1:5" ht="20.100000000000001" customHeight="1" x14ac:dyDescent="0.25"/>
    <row r="3" spans="1:5" ht="20.100000000000001" customHeight="1" x14ac:dyDescent="0.25">
      <c r="A3" s="97" t="s">
        <v>96</v>
      </c>
      <c r="B3" s="98"/>
      <c r="C3" s="53"/>
    </row>
    <row r="4" spans="1:5" ht="20.100000000000001" customHeight="1" x14ac:dyDescent="0.25">
      <c r="A4" s="35" t="s">
        <v>31</v>
      </c>
      <c r="B4" s="32" t="s">
        <v>93</v>
      </c>
    </row>
    <row r="5" spans="1:5" ht="15.75" x14ac:dyDescent="0.25">
      <c r="A5" s="36" t="s">
        <v>97</v>
      </c>
      <c r="B5" s="37">
        <f>+SUM('LIST. MATERIE PRIME BAR '!$D$4:$D$50)</f>
        <v>0</v>
      </c>
      <c r="D5" s="21"/>
      <c r="E5" s="21"/>
    </row>
    <row r="6" spans="1:5" ht="15.75" x14ac:dyDescent="0.25">
      <c r="A6" s="36" t="s">
        <v>143</v>
      </c>
      <c r="B6" s="56"/>
      <c r="D6" s="21"/>
      <c r="E6" s="21"/>
    </row>
    <row r="7" spans="1:5" s="21" customFormat="1" ht="17.100000000000001" customHeight="1" x14ac:dyDescent="0.25">
      <c r="A7" s="38" t="s">
        <v>15</v>
      </c>
      <c r="B7" s="39">
        <f>+B8*B10</f>
        <v>0</v>
      </c>
    </row>
    <row r="8" spans="1:5" s="21" customFormat="1" ht="17.100000000000001" customHeight="1" x14ac:dyDescent="0.25">
      <c r="A8" s="40" t="s">
        <v>119</v>
      </c>
      <c r="B8" s="56"/>
    </row>
    <row r="9" spans="1:5" s="21" customFormat="1" ht="17.100000000000001" customHeight="1" x14ac:dyDescent="0.25">
      <c r="A9" s="40" t="s">
        <v>137</v>
      </c>
      <c r="B9" s="80"/>
    </row>
    <row r="10" spans="1:5" s="21" customFormat="1" ht="17.100000000000001" customHeight="1" x14ac:dyDescent="0.25">
      <c r="A10" s="40" t="s">
        <v>120</v>
      </c>
      <c r="B10" s="78">
        <f>+B9*'BAR_DETTAGLIO RICAVI'!B11</f>
        <v>0</v>
      </c>
    </row>
    <row r="11" spans="1:5" ht="20.100000000000001" customHeight="1" x14ac:dyDescent="0.25">
      <c r="A11" s="38" t="s">
        <v>98</v>
      </c>
      <c r="B11" s="56"/>
    </row>
    <row r="12" spans="1:5" ht="20.100000000000001" customHeight="1" x14ac:dyDescent="0.25">
      <c r="A12" s="38" t="s">
        <v>121</v>
      </c>
      <c r="B12" s="39">
        <f>+B13*B14*B15</f>
        <v>0</v>
      </c>
    </row>
    <row r="13" spans="1:5" ht="20.100000000000001" customHeight="1" x14ac:dyDescent="0.25">
      <c r="A13" s="40" t="s">
        <v>140</v>
      </c>
      <c r="B13" s="77"/>
    </row>
    <row r="14" spans="1:5" ht="20.100000000000001" customHeight="1" x14ac:dyDescent="0.25">
      <c r="A14" s="40" t="s">
        <v>122</v>
      </c>
      <c r="B14" s="77"/>
    </row>
    <row r="15" spans="1:5" ht="20.100000000000001" customHeight="1" x14ac:dyDescent="0.25">
      <c r="A15" s="40" t="s">
        <v>123</v>
      </c>
      <c r="B15" s="56"/>
    </row>
    <row r="16" spans="1:5" ht="20.100000000000001" customHeight="1" x14ac:dyDescent="0.25">
      <c r="A16" s="38" t="s">
        <v>124</v>
      </c>
      <c r="B16" s="39">
        <f>+SUM($B$17:$B$20)</f>
        <v>0</v>
      </c>
    </row>
    <row r="17" spans="1:5" ht="20.100000000000001" customHeight="1" x14ac:dyDescent="0.25">
      <c r="A17" s="40" t="s">
        <v>99</v>
      </c>
      <c r="B17" s="57"/>
    </row>
    <row r="18" spans="1:5" ht="20.100000000000001" customHeight="1" x14ac:dyDescent="0.25">
      <c r="A18" s="41" t="s">
        <v>100</v>
      </c>
      <c r="B18" s="57"/>
      <c r="D18" s="34"/>
      <c r="E18" s="34"/>
    </row>
    <row r="19" spans="1:5" s="34" customFormat="1" ht="20.100000000000001" customHeight="1" x14ac:dyDescent="0.25">
      <c r="A19" s="40" t="s">
        <v>101</v>
      </c>
      <c r="B19" s="57"/>
      <c r="D19"/>
      <c r="E19"/>
    </row>
    <row r="20" spans="1:5" ht="20.100000000000001" customHeight="1" x14ac:dyDescent="0.25">
      <c r="A20" s="40" t="s">
        <v>102</v>
      </c>
      <c r="B20" s="57"/>
    </row>
    <row r="21" spans="1:5" ht="20.100000000000001" customHeight="1" x14ac:dyDescent="0.25">
      <c r="A21" s="38" t="s">
        <v>103</v>
      </c>
      <c r="B21" s="39">
        <f>+B22*B23</f>
        <v>0</v>
      </c>
      <c r="D21" s="34"/>
      <c r="E21" s="34"/>
    </row>
    <row r="22" spans="1:5" s="34" customFormat="1" ht="20.100000000000001" customHeight="1" x14ac:dyDescent="0.25">
      <c r="A22" s="40" t="s">
        <v>138</v>
      </c>
      <c r="B22" s="57"/>
      <c r="D22"/>
      <c r="E22"/>
    </row>
    <row r="23" spans="1:5" ht="20.100000000000001" customHeight="1" x14ac:dyDescent="0.25">
      <c r="A23" s="40" t="s">
        <v>139</v>
      </c>
      <c r="B23" s="79"/>
    </row>
    <row r="24" spans="1:5" ht="20.100000000000001" customHeight="1" x14ac:dyDescent="0.25">
      <c r="A24" s="38" t="s">
        <v>104</v>
      </c>
      <c r="B24" s="39">
        <f>+SUM($B$25:$B$28)</f>
        <v>0</v>
      </c>
    </row>
    <row r="25" spans="1:5" ht="20.100000000000001" customHeight="1" x14ac:dyDescent="0.25">
      <c r="A25" s="41" t="s">
        <v>105</v>
      </c>
      <c r="B25" s="57"/>
    </row>
    <row r="26" spans="1:5" ht="20.100000000000001" customHeight="1" x14ac:dyDescent="0.25">
      <c r="A26" s="41" t="s">
        <v>106</v>
      </c>
      <c r="B26" s="57"/>
    </row>
    <row r="27" spans="1:5" ht="20.100000000000001" customHeight="1" x14ac:dyDescent="0.25">
      <c r="A27" s="41" t="s">
        <v>107</v>
      </c>
      <c r="B27" s="57"/>
    </row>
    <row r="28" spans="1:5" ht="20.100000000000001" customHeight="1" x14ac:dyDescent="0.25">
      <c r="A28" s="42" t="s">
        <v>72</v>
      </c>
      <c r="B28" s="58"/>
    </row>
    <row r="29" spans="1:5" ht="20.100000000000001" customHeight="1" x14ac:dyDescent="0.25">
      <c r="A29" s="43" t="s">
        <v>10</v>
      </c>
      <c r="B29" s="44">
        <f>+B24+B21+B16+B12+B7+B6+B5+B11</f>
        <v>0</v>
      </c>
    </row>
    <row r="30" spans="1:5" ht="20.100000000000001" customHeight="1" x14ac:dyDescent="0.25"/>
    <row r="31" spans="1:5" ht="20.100000000000001" customHeight="1" x14ac:dyDescent="0.25"/>
    <row r="32" spans="1:5" ht="20.100000000000001" customHeight="1" x14ac:dyDescent="0.25"/>
    <row r="33" ht="47.45" customHeight="1" x14ac:dyDescent="0.25"/>
  </sheetData>
  <mergeCells count="1">
    <mergeCell ref="A3:B3"/>
  </mergeCells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9"/>
  <sheetViews>
    <sheetView showGridLines="0" workbookViewId="0">
      <selection activeCell="B11" sqref="B11"/>
    </sheetView>
  </sheetViews>
  <sheetFormatPr defaultRowHeight="15" x14ac:dyDescent="0.25"/>
  <cols>
    <col min="1" max="1" width="59.5703125" bestFit="1" customWidth="1"/>
    <col min="2" max="2" width="24.140625" style="45" customWidth="1"/>
    <col min="3" max="3" width="21.5703125" bestFit="1" customWidth="1"/>
    <col min="5" max="5" width="53.42578125" bestFit="1" customWidth="1"/>
    <col min="6" max="6" width="19.5703125" bestFit="1" customWidth="1"/>
  </cols>
  <sheetData>
    <row r="2" spans="1:6" s="21" customFormat="1" ht="17.100000000000001" customHeight="1" x14ac:dyDescent="0.25">
      <c r="A2" s="99" t="s">
        <v>91</v>
      </c>
      <c r="B2" s="100"/>
      <c r="C2" s="100"/>
      <c r="E2" s="101" t="s">
        <v>92</v>
      </c>
      <c r="F2" s="102"/>
    </row>
    <row r="3" spans="1:6" s="21" customFormat="1" ht="17.100000000000001" customHeight="1" x14ac:dyDescent="0.25">
      <c r="A3" s="22" t="s">
        <v>31</v>
      </c>
      <c r="B3" s="31" t="s">
        <v>118</v>
      </c>
      <c r="C3" s="32" t="s">
        <v>144</v>
      </c>
      <c r="E3" s="22" t="s">
        <v>94</v>
      </c>
      <c r="F3" s="32" t="s">
        <v>135</v>
      </c>
    </row>
    <row r="4" spans="1:6" ht="31.35" customHeight="1" x14ac:dyDescent="0.25">
      <c r="A4" s="33" t="s">
        <v>95</v>
      </c>
      <c r="B4" s="79"/>
      <c r="C4" s="56"/>
      <c r="E4" s="33" t="s">
        <v>95</v>
      </c>
      <c r="F4" s="83" t="str">
        <f>+IF(AND(C4="", B4=""), "", C4/B4)</f>
        <v/>
      </c>
    </row>
    <row r="5" spans="1:6" ht="32.450000000000003" customHeight="1" x14ac:dyDescent="0.25">
      <c r="A5" s="33" t="s">
        <v>133</v>
      </c>
      <c r="B5" s="79"/>
      <c r="C5" s="56"/>
      <c r="E5" s="33" t="s">
        <v>133</v>
      </c>
      <c r="F5" s="83" t="str">
        <f t="shared" ref="F5" si="0">+IF(AND(C5="", B5=""), "", C5/B5)</f>
        <v/>
      </c>
    </row>
    <row r="6" spans="1:6" s="34" customFormat="1" ht="31.35" customHeight="1" x14ac:dyDescent="0.25">
      <c r="A6" s="103" t="s">
        <v>134</v>
      </c>
      <c r="B6" s="104"/>
      <c r="C6" s="69">
        <f>+SUM(C4:C5)</f>
        <v>0</v>
      </c>
      <c r="E6" s="68" t="s">
        <v>141</v>
      </c>
      <c r="F6" s="69">
        <f>+SUM(F4:F5)</f>
        <v>0</v>
      </c>
    </row>
    <row r="7" spans="1:6" ht="20.100000000000001" customHeight="1" x14ac:dyDescent="0.25"/>
    <row r="8" spans="1:6" ht="20.100000000000001" customHeight="1" x14ac:dyDescent="0.25"/>
    <row r="9" spans="1:6" ht="47.45" customHeight="1" x14ac:dyDescent="0.25"/>
  </sheetData>
  <mergeCells count="3">
    <mergeCell ref="A2:C2"/>
    <mergeCell ref="E2:F2"/>
    <mergeCell ref="A6:B6"/>
  </mergeCells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13"/>
  <sheetViews>
    <sheetView showGridLines="0" workbookViewId="0">
      <selection activeCell="F4" sqref="F4"/>
    </sheetView>
  </sheetViews>
  <sheetFormatPr defaultRowHeight="15" x14ac:dyDescent="0.25"/>
  <cols>
    <col min="3" max="3" width="12.5703125" bestFit="1" customWidth="1"/>
    <col min="4" max="4" width="15.140625" bestFit="1" customWidth="1"/>
    <col min="5" max="5" width="15.140625" customWidth="1"/>
    <col min="6" max="6" width="14.5703125" bestFit="1" customWidth="1"/>
  </cols>
  <sheetData>
    <row r="1" spans="2:6" ht="15.75" thickBot="1" x14ac:dyDescent="0.3"/>
    <row r="2" spans="2:6" x14ac:dyDescent="0.25">
      <c r="B2" s="105" t="s">
        <v>129</v>
      </c>
      <c r="C2" s="106"/>
      <c r="D2" s="106"/>
      <c r="E2" s="107"/>
      <c r="F2" s="108"/>
    </row>
    <row r="3" spans="2:6" x14ac:dyDescent="0.25">
      <c r="B3" s="62" t="s">
        <v>172</v>
      </c>
      <c r="C3" s="63" t="s">
        <v>93</v>
      </c>
      <c r="D3" s="63" t="s">
        <v>130</v>
      </c>
      <c r="E3" s="65" t="s">
        <v>131</v>
      </c>
      <c r="F3" s="64" t="s">
        <v>132</v>
      </c>
    </row>
    <row r="4" spans="2:6" ht="15.75" thickBot="1" x14ac:dyDescent="0.3">
      <c r="B4" s="75">
        <v>0</v>
      </c>
      <c r="C4" s="81"/>
      <c r="D4" s="66"/>
      <c r="E4" s="76">
        <f>+B13</f>
        <v>9</v>
      </c>
      <c r="F4" s="74">
        <v>0</v>
      </c>
    </row>
    <row r="5" spans="2:6" ht="15.75" thickBot="1" x14ac:dyDescent="0.3">
      <c r="B5" s="75">
        <v>1</v>
      </c>
      <c r="C5" s="82">
        <f>+C4-(C4/$E$4)</f>
        <v>0</v>
      </c>
      <c r="F5" s="74">
        <f>+IF(OR(C4="",$D$4="",$E$4=""),0, (C4*$D$4))</f>
        <v>0</v>
      </c>
    </row>
    <row r="6" spans="2:6" ht="15.75" thickBot="1" x14ac:dyDescent="0.3">
      <c r="B6" s="75">
        <v>2</v>
      </c>
      <c r="C6" s="82">
        <f t="shared" ref="C6:C13" si="0">+C5-($C$4/$E$4)</f>
        <v>0</v>
      </c>
      <c r="F6" s="74">
        <f t="shared" ref="F6:F13" si="1">+IF(OR(C5="",$D$4="",$E$4=""),0, (C5*$D$4))</f>
        <v>0</v>
      </c>
    </row>
    <row r="7" spans="2:6" ht="15.75" thickBot="1" x14ac:dyDescent="0.3">
      <c r="B7" s="75">
        <v>3</v>
      </c>
      <c r="C7" s="82">
        <f t="shared" si="0"/>
        <v>0</v>
      </c>
      <c r="F7" s="74">
        <f t="shared" si="1"/>
        <v>0</v>
      </c>
    </row>
    <row r="8" spans="2:6" ht="15.75" thickBot="1" x14ac:dyDescent="0.3">
      <c r="B8" s="75">
        <v>4</v>
      </c>
      <c r="C8" s="82">
        <f t="shared" si="0"/>
        <v>0</v>
      </c>
      <c r="F8" s="74">
        <f t="shared" si="1"/>
        <v>0</v>
      </c>
    </row>
    <row r="9" spans="2:6" ht="15.75" thickBot="1" x14ac:dyDescent="0.3">
      <c r="B9" s="75">
        <v>5</v>
      </c>
      <c r="C9" s="82">
        <f t="shared" si="0"/>
        <v>0</v>
      </c>
      <c r="F9" s="74">
        <f t="shared" si="1"/>
        <v>0</v>
      </c>
    </row>
    <row r="10" spans="2:6" ht="15.75" thickBot="1" x14ac:dyDescent="0.3">
      <c r="B10" s="75">
        <v>6</v>
      </c>
      <c r="C10" s="82">
        <f t="shared" si="0"/>
        <v>0</v>
      </c>
      <c r="F10" s="74">
        <f t="shared" si="1"/>
        <v>0</v>
      </c>
    </row>
    <row r="11" spans="2:6" ht="15.75" thickBot="1" x14ac:dyDescent="0.3">
      <c r="B11" s="75">
        <v>7</v>
      </c>
      <c r="C11" s="82">
        <f t="shared" si="0"/>
        <v>0</v>
      </c>
      <c r="F11" s="74">
        <f t="shared" si="1"/>
        <v>0</v>
      </c>
    </row>
    <row r="12" spans="2:6" ht="15.75" thickBot="1" x14ac:dyDescent="0.3">
      <c r="B12" s="75">
        <v>8</v>
      </c>
      <c r="C12" s="82">
        <f t="shared" si="0"/>
        <v>0</v>
      </c>
      <c r="F12" s="74">
        <f t="shared" si="1"/>
        <v>0</v>
      </c>
    </row>
    <row r="13" spans="2:6" ht="15.75" thickBot="1" x14ac:dyDescent="0.3">
      <c r="B13" s="75">
        <v>9</v>
      </c>
      <c r="C13" s="82">
        <f t="shared" si="0"/>
        <v>0</v>
      </c>
      <c r="F13" s="74">
        <f t="shared" si="1"/>
        <v>0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PEF_BAR</vt:lpstr>
      <vt:lpstr>LIST. PREZZI BAR</vt:lpstr>
      <vt:lpstr>LIST. MATERIE PRIME BAR </vt:lpstr>
      <vt:lpstr>BAR_DETTAGLIO RICAVI</vt:lpstr>
      <vt:lpstr>BAR_DETTAGLIO COSTI</vt:lpstr>
      <vt:lpstr>AMMORTAMENTO</vt:lpstr>
      <vt:lpstr>ONERI FINANZIARI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2</dc:creator>
  <cp:lastModifiedBy>Computer 2</cp:lastModifiedBy>
  <dcterms:created xsi:type="dcterms:W3CDTF">2018-12-17T10:18:06Z</dcterms:created>
  <dcterms:modified xsi:type="dcterms:W3CDTF">2021-01-19T20:45:19Z</dcterms:modified>
</cp:coreProperties>
</file>